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116" tabRatio="770" activeTab="5"/>
  </bookViews>
  <sheets>
    <sheet name="B Input" sheetId="1" r:id="rId1"/>
    <sheet name="B Q Stand" sheetId="2" r:id="rId2"/>
    <sheet name="B Semi Bracket" sheetId="3" r:id="rId3"/>
    <sheet name="B Semi" sheetId="4" r:id="rId4"/>
    <sheet name="B Finals" sheetId="5" r:id="rId5"/>
    <sheet name="B All Stars" sheetId="6" r:id="rId6"/>
    <sheet name="G Input" sheetId="7" r:id="rId7"/>
    <sheet name="G Q Stand" sheetId="8" r:id="rId8"/>
    <sheet name="G Semi Bracket" sheetId="9" r:id="rId9"/>
    <sheet name="G Semi" sheetId="10" r:id="rId10"/>
    <sheet name="G Finals" sheetId="11" r:id="rId11"/>
    <sheet name="G All Stars" sheetId="12" r:id="rId12"/>
  </sheets>
  <definedNames>
    <definedName name="_xlnm.Print_Area" localSheetId="5">'B All Stars'!$A$1:$I$98</definedName>
    <definedName name="_xlnm.Print_Area" localSheetId="0">'B Input'!$A$1:$Y$138</definedName>
    <definedName name="_xlnm.Print_Area" localSheetId="3">'B Semi'!$A$1:$M$16</definedName>
    <definedName name="_xlnm.Print_Area" localSheetId="11">'G All Stars'!$A$1:$H$98</definedName>
    <definedName name="_xlnm.Print_Area" localSheetId="6">'G Input'!$A$1:$X$138</definedName>
    <definedName name="_xlnm.Print_Area" localSheetId="9">'G Semi'!$A$1:$M$16</definedName>
    <definedName name="_xlnm.Print_Titles" localSheetId="0">'B Input'!$A:$A,'B Input'!$1:$7</definedName>
    <definedName name="_xlnm.Print_Titles" localSheetId="6">'G Input'!$A:$A,'G Input'!$1:$7</definedName>
  </definedNames>
  <calcPr fullCalcOnLoad="1"/>
</workbook>
</file>

<file path=xl/sharedStrings.xml><?xml version="1.0" encoding="utf-8"?>
<sst xmlns="http://schemas.openxmlformats.org/spreadsheetml/2006/main" count="1485" uniqueCount="328">
  <si>
    <t>SCHOOL NAME</t>
  </si>
  <si>
    <t>GAME</t>
  </si>
  <si>
    <t>TOTAL</t>
  </si>
  <si>
    <t>SCORE</t>
  </si>
  <si>
    <t>1st Place</t>
  </si>
  <si>
    <t>2nd Place</t>
  </si>
  <si>
    <t>3rd Place</t>
  </si>
  <si>
    <t>Semi</t>
  </si>
  <si>
    <t>2nd place</t>
  </si>
  <si>
    <t>+</t>
  </si>
  <si>
    <t>=</t>
  </si>
  <si>
    <t>GAME 1</t>
  </si>
  <si>
    <t>GAME 2</t>
  </si>
  <si>
    <t>3rd place</t>
  </si>
  <si>
    <t>1st place</t>
  </si>
  <si>
    <t>School Name</t>
  </si>
  <si>
    <t>Baker Format</t>
  </si>
  <si>
    <t>1+2</t>
  </si>
  <si>
    <t>3+4</t>
  </si>
  <si>
    <t>5+6</t>
  </si>
  <si>
    <t>7+8</t>
  </si>
  <si>
    <t>9+10</t>
  </si>
  <si>
    <t>11+12</t>
  </si>
  <si>
    <t>13+14</t>
  </si>
  <si>
    <t>15+16</t>
  </si>
  <si>
    <t>17+18</t>
  </si>
  <si>
    <t>19+20</t>
  </si>
  <si>
    <t>Oregon High School Tournament</t>
  </si>
  <si>
    <t>Team Information</t>
  </si>
  <si>
    <t>Block 1</t>
  </si>
  <si>
    <t>Block 2</t>
  </si>
  <si>
    <t>Block 3</t>
  </si>
  <si>
    <t>Block 4</t>
  </si>
  <si>
    <t>Block 5</t>
  </si>
  <si>
    <t>Totals</t>
  </si>
  <si>
    <t>GAMES 1 - 4</t>
  </si>
  <si>
    <t>GAMES 5 - 8</t>
  </si>
  <si>
    <t>GAMES 9 - 12</t>
  </si>
  <si>
    <t>GAMES 13 - 16</t>
  </si>
  <si>
    <t>GAMES 17 - 20</t>
  </si>
  <si>
    <t>STRIKES</t>
  </si>
  <si>
    <t>SPARES</t>
  </si>
  <si>
    <t>FRAMES</t>
  </si>
  <si>
    <t>Team Score</t>
  </si>
  <si>
    <t>GAME 3</t>
  </si>
  <si>
    <t>GAME 4</t>
  </si>
  <si>
    <t>GAME 5</t>
  </si>
  <si>
    <t>GAME 6</t>
  </si>
  <si>
    <t>GAME 7</t>
  </si>
  <si>
    <t>GAME 8</t>
  </si>
  <si>
    <t>GAME 9</t>
  </si>
  <si>
    <t>GAME 10</t>
  </si>
  <si>
    <t>GAME 11</t>
  </si>
  <si>
    <t>GAME 12</t>
  </si>
  <si>
    <t>GAME 13</t>
  </si>
  <si>
    <t>GAME 14</t>
  </si>
  <si>
    <t>GAME 15</t>
  </si>
  <si>
    <t>GAME 16</t>
  </si>
  <si>
    <t>GAME 17</t>
  </si>
  <si>
    <t>GAME 18</t>
  </si>
  <si>
    <t>GAME 19</t>
  </si>
  <si>
    <t>GAME 20</t>
  </si>
  <si>
    <t>Boys Division - All Stars</t>
  </si>
  <si>
    <t>BOWLER'S NAME</t>
  </si>
  <si>
    <t>TEAM</t>
  </si>
  <si>
    <t>POINTS</t>
  </si>
  <si>
    <t>ALL STAR</t>
  </si>
  <si>
    <t>EARNED</t>
  </si>
  <si>
    <t>BOWLED</t>
  </si>
  <si>
    <t>Team #9</t>
  </si>
  <si>
    <t>Team #10</t>
  </si>
  <si>
    <t>Team #11</t>
  </si>
  <si>
    <t>Team #12</t>
  </si>
  <si>
    <t>Team #13</t>
  </si>
  <si>
    <t>Team #14</t>
  </si>
  <si>
    <t>Team #15</t>
  </si>
  <si>
    <t>Team #16</t>
  </si>
  <si>
    <t>Block 6</t>
  </si>
  <si>
    <t>GAME 21</t>
  </si>
  <si>
    <t>GAME 22</t>
  </si>
  <si>
    <t>GAME 23</t>
  </si>
  <si>
    <t>GAME 24</t>
  </si>
  <si>
    <t>GAMES 21 - 24</t>
  </si>
  <si>
    <t>9A</t>
  </si>
  <si>
    <t>9B</t>
  </si>
  <si>
    <t>9C</t>
  </si>
  <si>
    <t>9D</t>
  </si>
  <si>
    <t>9E</t>
  </si>
  <si>
    <t>9F</t>
  </si>
  <si>
    <t>9G</t>
  </si>
  <si>
    <t>9H</t>
  </si>
  <si>
    <t>10A</t>
  </si>
  <si>
    <t>10B</t>
  </si>
  <si>
    <t>10C</t>
  </si>
  <si>
    <t>10D</t>
  </si>
  <si>
    <t>10E</t>
  </si>
  <si>
    <t>10F</t>
  </si>
  <si>
    <t>10G</t>
  </si>
  <si>
    <t>10H</t>
  </si>
  <si>
    <t>11A</t>
  </si>
  <si>
    <t>11B</t>
  </si>
  <si>
    <t>11C</t>
  </si>
  <si>
    <t>11D</t>
  </si>
  <si>
    <t>11E</t>
  </si>
  <si>
    <t>11F</t>
  </si>
  <si>
    <t>11G</t>
  </si>
  <si>
    <t>11H</t>
  </si>
  <si>
    <t>12A</t>
  </si>
  <si>
    <t>12B</t>
  </si>
  <si>
    <t>12C</t>
  </si>
  <si>
    <t>12D</t>
  </si>
  <si>
    <t>12E</t>
  </si>
  <si>
    <t>12F</t>
  </si>
  <si>
    <t>12G</t>
  </si>
  <si>
    <t>12H</t>
  </si>
  <si>
    <t>13A</t>
  </si>
  <si>
    <t>13B</t>
  </si>
  <si>
    <t>13C</t>
  </si>
  <si>
    <t>13D</t>
  </si>
  <si>
    <t>13E</t>
  </si>
  <si>
    <t>13F</t>
  </si>
  <si>
    <t>13G</t>
  </si>
  <si>
    <t>13H</t>
  </si>
  <si>
    <t>14A</t>
  </si>
  <si>
    <t>14B</t>
  </si>
  <si>
    <t>14D</t>
  </si>
  <si>
    <t>14E</t>
  </si>
  <si>
    <t>14F</t>
  </si>
  <si>
    <t>14G</t>
  </si>
  <si>
    <t>14H</t>
  </si>
  <si>
    <t>15A</t>
  </si>
  <si>
    <t>15B</t>
  </si>
  <si>
    <t>15C</t>
  </si>
  <si>
    <t>15D</t>
  </si>
  <si>
    <t>15E</t>
  </si>
  <si>
    <t>15F</t>
  </si>
  <si>
    <t>15G</t>
  </si>
  <si>
    <t>15H</t>
  </si>
  <si>
    <t>16A</t>
  </si>
  <si>
    <t>16B</t>
  </si>
  <si>
    <t>16C</t>
  </si>
  <si>
    <t>16D</t>
  </si>
  <si>
    <t>16E</t>
  </si>
  <si>
    <t>16F</t>
  </si>
  <si>
    <t>16G</t>
  </si>
  <si>
    <t>16H</t>
  </si>
  <si>
    <t>LANE CHOICE</t>
  </si>
  <si>
    <t>LANES 9-10</t>
  </si>
  <si>
    <t xml:space="preserve"> 2nd place</t>
  </si>
  <si>
    <t>Lanes</t>
  </si>
  <si>
    <t>Baker 1-2</t>
  </si>
  <si>
    <t>Baker 3-4</t>
  </si>
  <si>
    <t>Baker 5-6</t>
  </si>
  <si>
    <t>Baker 7-8</t>
  </si>
  <si>
    <t>Baker 9-10</t>
  </si>
  <si>
    <t>14C</t>
  </si>
  <si>
    <t>Girls Division</t>
  </si>
  <si>
    <t>Girls Division - Semi Finals</t>
  </si>
  <si>
    <t>Girls Finals</t>
  </si>
  <si>
    <t>1-2</t>
  </si>
  <si>
    <t>3-4</t>
  </si>
  <si>
    <t>5-6</t>
  </si>
  <si>
    <t>1-4</t>
  </si>
  <si>
    <t>6-2</t>
  </si>
  <si>
    <t>5-3</t>
  </si>
  <si>
    <t>2-4</t>
  </si>
  <si>
    <t>5-1</t>
  </si>
  <si>
    <t>6-3</t>
  </si>
  <si>
    <t>2-5</t>
  </si>
  <si>
    <t>4-6</t>
  </si>
  <si>
    <t>3-1</t>
  </si>
  <si>
    <t>6-5</t>
  </si>
  <si>
    <t>2-1</t>
  </si>
  <si>
    <t>4-3</t>
  </si>
  <si>
    <t>Girls Division - All Stars</t>
  </si>
  <si>
    <t>Girls Division - Qualifying</t>
  </si>
  <si>
    <t>Boys (B) / Girls (G)</t>
  </si>
  <si>
    <t>B</t>
  </si>
  <si>
    <t>Division</t>
  </si>
  <si>
    <t>All Star Points</t>
  </si>
  <si>
    <t>Open Division</t>
  </si>
  <si>
    <t>District  3</t>
  </si>
  <si>
    <t>Hermiston - Echo</t>
  </si>
  <si>
    <t>Maddy Thomas</t>
  </si>
  <si>
    <t>G</t>
  </si>
  <si>
    <t>Sutton Osborn</t>
  </si>
  <si>
    <t>Gadge Primmer</t>
  </si>
  <si>
    <t>Tristan Horn</t>
  </si>
  <si>
    <t>Eain McDonald</t>
  </si>
  <si>
    <t>Mason Halbert</t>
  </si>
  <si>
    <t>Roy Ventura</t>
  </si>
  <si>
    <t>Halen Kammercell</t>
  </si>
  <si>
    <t>Robert Ramirez</t>
  </si>
  <si>
    <t>Samuel Jaime</t>
  </si>
  <si>
    <t>Brian Younger</t>
  </si>
  <si>
    <t>Donevan Montgomery</t>
  </si>
  <si>
    <t>Adam Seewer</t>
  </si>
  <si>
    <t>Lake Oswego #1</t>
  </si>
  <si>
    <t>Ballew Berit</t>
  </si>
  <si>
    <t>Kate Eames</t>
  </si>
  <si>
    <t>Camille Francis</t>
  </si>
  <si>
    <t>Chapin Gustafson</t>
  </si>
  <si>
    <t>Mieso Kim</t>
  </si>
  <si>
    <t>Kate Kochavatr</t>
  </si>
  <si>
    <t>Lake Oswego #2</t>
  </si>
  <si>
    <t>Charlotte Burwell</t>
  </si>
  <si>
    <t>Mae Cummings</t>
  </si>
  <si>
    <t>Olivia Mygrant</t>
  </si>
  <si>
    <t>Lyric Sundell</t>
  </si>
  <si>
    <t>Zoie Velander</t>
  </si>
  <si>
    <t>Alex Wagner</t>
  </si>
  <si>
    <t>Lake Oswego #3</t>
  </si>
  <si>
    <t>Amy Arechiga</t>
  </si>
  <si>
    <t>Lana Dezay</t>
  </si>
  <si>
    <t>Taylor Finney</t>
  </si>
  <si>
    <t>Jude Kaisi</t>
  </si>
  <si>
    <t>Olivia Rodegerdts</t>
  </si>
  <si>
    <t>Hailey Rosales</t>
  </si>
  <si>
    <t>Addie Smith</t>
  </si>
  <si>
    <t>Lake Oswego #4</t>
  </si>
  <si>
    <t>Greenlee Beato</t>
  </si>
  <si>
    <t>Serine Coons</t>
  </si>
  <si>
    <t>Rowan Jurney</t>
  </si>
  <si>
    <t>Addison Lacis</t>
  </si>
  <si>
    <t>Cassia Littlefield</t>
  </si>
  <si>
    <t>Hadley Millerman</t>
  </si>
  <si>
    <t>Emily Pollock</t>
  </si>
  <si>
    <t>Lake Oswego #5</t>
  </si>
  <si>
    <t>Sura Bell</t>
  </si>
  <si>
    <t>Mia Christian</t>
  </si>
  <si>
    <t>Emily Harding</t>
  </si>
  <si>
    <t>Marley Hedges</t>
  </si>
  <si>
    <t>Rowan Lundahl</t>
  </si>
  <si>
    <t>Ellie Sarkisian</t>
  </si>
  <si>
    <t>Meena Shasha</t>
  </si>
  <si>
    <t>Ava St. John</t>
  </si>
  <si>
    <t>Lake Oswego #6</t>
  </si>
  <si>
    <t>Abigail Flaa</t>
  </si>
  <si>
    <t>Renee Liu</t>
  </si>
  <si>
    <t>Emma Rafidi</t>
  </si>
  <si>
    <t>Claire Rainey</t>
  </si>
  <si>
    <t>Kayla Swayze</t>
  </si>
  <si>
    <t>Maddie Vera</t>
  </si>
  <si>
    <t>Emma Wadley</t>
  </si>
  <si>
    <t>Victoria Yan</t>
  </si>
  <si>
    <t>Lakeridge #1</t>
  </si>
  <si>
    <t>Eliot Bennon</t>
  </si>
  <si>
    <t>Sadie Brix</t>
  </si>
  <si>
    <t>Tate O'Hollaren</t>
  </si>
  <si>
    <t>Quinn Harvey</t>
  </si>
  <si>
    <t>Parker Smith</t>
  </si>
  <si>
    <t>Jacob Stuckey</t>
  </si>
  <si>
    <t>Colin Sheehan</t>
  </si>
  <si>
    <t>Lakeridge #2</t>
  </si>
  <si>
    <t>Brody Amberg</t>
  </si>
  <si>
    <t>Leo Berger</t>
  </si>
  <si>
    <t>Jacob Hamada</t>
  </si>
  <si>
    <t>Eric Ash Carlson</t>
  </si>
  <si>
    <t>Ben Williams</t>
  </si>
  <si>
    <t>Kaliani Woods-Matanza</t>
  </si>
  <si>
    <t>Oregon City</t>
  </si>
  <si>
    <t>Shelby Unger</t>
  </si>
  <si>
    <t>Rebecca Culp</t>
  </si>
  <si>
    <t>Makenzie DeVault</t>
  </si>
  <si>
    <t>Hayley DeVault</t>
  </si>
  <si>
    <t>McKenna Duddington</t>
  </si>
  <si>
    <t>Lucy Rohay</t>
  </si>
  <si>
    <t>Selma Jahnke</t>
  </si>
  <si>
    <t>Emilia Fancher</t>
  </si>
  <si>
    <t>Oregon City Black</t>
  </si>
  <si>
    <t>Parker Abbott</t>
  </si>
  <si>
    <t>Ryder Hector</t>
  </si>
  <si>
    <t>Luke Henry</t>
  </si>
  <si>
    <t>Cody McMurtrie</t>
  </si>
  <si>
    <t>Gregg Stone</t>
  </si>
  <si>
    <t>PJ Winklepleck</t>
  </si>
  <si>
    <t>Oregon City Red</t>
  </si>
  <si>
    <t>Kyle DeVault</t>
  </si>
  <si>
    <t>Wyatt Masters</t>
  </si>
  <si>
    <t>Gavin Fuller</t>
  </si>
  <si>
    <t>Owen Smith</t>
  </si>
  <si>
    <t>Oliver Hamilton</t>
  </si>
  <si>
    <t>Elliott Kayser</t>
  </si>
  <si>
    <t>Oregon City White</t>
  </si>
  <si>
    <t>Jonah Drenoske</t>
  </si>
  <si>
    <t>Brady Hostetler</t>
  </si>
  <si>
    <t>Bailey McGlothlan</t>
  </si>
  <si>
    <t>Jordan Ryan</t>
  </si>
  <si>
    <t>Casey Couture</t>
  </si>
  <si>
    <t>Rodney LaBarr</t>
  </si>
  <si>
    <t>Benson</t>
  </si>
  <si>
    <t>Virginia Moran Pineda</t>
  </si>
  <si>
    <t>Kelsey Wong</t>
  </si>
  <si>
    <t>Paige Leach</t>
  </si>
  <si>
    <t>Jeslyn Acred-Jaramillo</t>
  </si>
  <si>
    <t>Benson #1</t>
  </si>
  <si>
    <t>River Hansen</t>
  </si>
  <si>
    <t>Dane deBlock</t>
  </si>
  <si>
    <t>Nate Baldwin</t>
  </si>
  <si>
    <t>Kaleb Pate</t>
  </si>
  <si>
    <t>Caleb Butler</t>
  </si>
  <si>
    <t>Myles Hunt</t>
  </si>
  <si>
    <t>Mekhi Kent</t>
  </si>
  <si>
    <t>Jayden Bingeman</t>
  </si>
  <si>
    <t>Wilsonville</t>
  </si>
  <si>
    <t>Taylie Smith</t>
  </si>
  <si>
    <t>Madeline Rowe</t>
  </si>
  <si>
    <t>Alison Hodge</t>
  </si>
  <si>
    <t>Sara Keith</t>
  </si>
  <si>
    <t>Aiden Martinez</t>
  </si>
  <si>
    <t>Chris Neff</t>
  </si>
  <si>
    <t>Jacob Adams</t>
  </si>
  <si>
    <t>Brody Ruby</t>
  </si>
  <si>
    <t xml:space="preserve">Hermiston </t>
  </si>
  <si>
    <t>Gloria Rivas-Ellis</t>
  </si>
  <si>
    <t>District 3</t>
  </si>
  <si>
    <t>2024 Oregon High School Tournament</t>
  </si>
  <si>
    <t>Mt Hood Lanes</t>
  </si>
  <si>
    <t>Kellen Tautfest</t>
  </si>
  <si>
    <t>Open Division - Qualifying</t>
  </si>
  <si>
    <t>Open Division - Semi Finals</t>
  </si>
  <si>
    <t>13-14</t>
  </si>
  <si>
    <t>15-16</t>
  </si>
  <si>
    <t>17-18</t>
  </si>
  <si>
    <t>19-20</t>
  </si>
  <si>
    <t>21-22</t>
  </si>
  <si>
    <t>23-24</t>
  </si>
  <si>
    <t>Open Finals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</si>
</sst>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;[Red]0"/>
    <numFmt numFmtId="166" formatCode="0.00000000"/>
    <numFmt numFmtId="167" formatCode="0.0000000"/>
    <numFmt numFmtId="168" formatCode="0.000000"/>
    <numFmt numFmtId="169" formatCode="0.00000"/>
    <numFmt numFmtId="170" formatCode="0.000"/>
    <numFmt numFmtId="171" formatCode="[$-409]dddd\,\ mmmm\ dd\,\ yyyy"/>
    <numFmt numFmtId="172" formatCode="[$-409]mmmm\ d\,\ yyyy;@"/>
    <numFmt numFmtId="173" formatCode="m/d/yy;@"/>
    <numFmt numFmtId="174" formatCode="mm/dd/yy;@"/>
  </numFmts>
  <fonts count="55">
    <font>
      <sz val="10"/>
      <name val="Arial"/>
      <family val="0"/>
    </font>
    <font>
      <b/>
      <sz val="2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2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5" fillId="33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 horizontal="center"/>
      <protection/>
    </xf>
    <xf numFmtId="0" fontId="5" fillId="33" borderId="17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7" fillId="0" borderId="18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8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 applyProtection="1">
      <alignment horizontal="center"/>
      <protection locked="0"/>
    </xf>
    <xf numFmtId="0" fontId="0" fillId="0" borderId="0" xfId="0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21" xfId="0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1" fillId="34" borderId="22" xfId="0" applyFont="1" applyFill="1" applyBorder="1" applyAlignment="1" applyProtection="1">
      <alignment horizontal="center"/>
      <protection/>
    </xf>
    <xf numFmtId="0" fontId="12" fillId="34" borderId="22" xfId="0" applyFont="1" applyFill="1" applyBorder="1" applyAlignment="1" applyProtection="1">
      <alignment horizontal="center"/>
      <protection/>
    </xf>
    <xf numFmtId="0" fontId="0" fillId="35" borderId="23" xfId="0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 applyProtection="1">
      <alignment horizontal="center"/>
      <protection locked="0"/>
    </xf>
    <xf numFmtId="3" fontId="8" fillId="0" borderId="0" xfId="0" applyNumberFormat="1" applyFont="1" applyAlignment="1" applyProtection="1">
      <alignment horizontal="center"/>
      <protection/>
    </xf>
    <xf numFmtId="3" fontId="13" fillId="0" borderId="0" xfId="0" applyNumberFormat="1" applyFont="1" applyAlignment="1" applyProtection="1">
      <alignment/>
      <protection/>
    </xf>
    <xf numFmtId="0" fontId="5" fillId="33" borderId="24" xfId="0" applyFont="1" applyFill="1" applyBorder="1" applyAlignment="1" applyProtection="1">
      <alignment horizontal="center"/>
      <protection/>
    </xf>
    <xf numFmtId="0" fontId="5" fillId="33" borderId="25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5" fillId="33" borderId="19" xfId="0" applyFont="1" applyFill="1" applyBorder="1" applyAlignment="1" applyProtection="1">
      <alignment horizontal="center"/>
      <protection/>
    </xf>
    <xf numFmtId="0" fontId="5" fillId="33" borderId="26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5" fillId="36" borderId="0" xfId="0" applyFont="1" applyFill="1" applyAlignment="1" applyProtection="1">
      <alignment/>
      <protection/>
    </xf>
    <xf numFmtId="0" fontId="6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37" borderId="27" xfId="0" applyFont="1" applyFill="1" applyBorder="1" applyAlignment="1" applyProtection="1">
      <alignment/>
      <protection/>
    </xf>
    <xf numFmtId="0" fontId="0" fillId="37" borderId="28" xfId="0" applyFont="1" applyFill="1" applyBorder="1" applyAlignment="1" applyProtection="1">
      <alignment/>
      <protection/>
    </xf>
    <xf numFmtId="0" fontId="0" fillId="37" borderId="29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0" fontId="0" fillId="0" borderId="30" xfId="0" applyNumberForma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37" borderId="32" xfId="0" applyFill="1" applyBorder="1" applyAlignment="1" applyProtection="1">
      <alignment horizontal="center"/>
      <protection/>
    </xf>
    <xf numFmtId="0" fontId="0" fillId="37" borderId="0" xfId="0" applyFont="1" applyFill="1" applyBorder="1" applyAlignment="1" applyProtection="1">
      <alignment horizontal="center"/>
      <protection/>
    </xf>
    <xf numFmtId="0" fontId="0" fillId="37" borderId="0" xfId="0" applyFont="1" applyFill="1" applyBorder="1" applyAlignment="1" applyProtection="1">
      <alignment/>
      <protection/>
    </xf>
    <xf numFmtId="0" fontId="0" fillId="0" borderId="3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65" fontId="17" fillId="37" borderId="32" xfId="0" applyNumberFormat="1" applyFont="1" applyFill="1" applyBorder="1" applyAlignment="1" applyProtection="1">
      <alignment horizontal="center"/>
      <protection/>
    </xf>
    <xf numFmtId="0" fontId="0" fillId="38" borderId="32" xfId="0" applyFill="1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39" borderId="36" xfId="0" applyFill="1" applyBorder="1" applyAlignment="1" applyProtection="1">
      <alignment horizontal="center"/>
      <protection/>
    </xf>
    <xf numFmtId="0" fontId="0" fillId="39" borderId="19" xfId="0" applyFill="1" applyBorder="1" applyAlignment="1" applyProtection="1">
      <alignment horizontal="center"/>
      <protection/>
    </xf>
    <xf numFmtId="0" fontId="0" fillId="39" borderId="19" xfId="0" applyFont="1" applyFill="1" applyBorder="1" applyAlignment="1" applyProtection="1">
      <alignment horizont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1" fillId="40" borderId="41" xfId="0" applyFont="1" applyFill="1" applyBorder="1" applyAlignment="1" applyProtection="1">
      <alignment horizontal="center"/>
      <protection/>
    </xf>
    <xf numFmtId="0" fontId="11" fillId="40" borderId="34" xfId="0" applyFont="1" applyFill="1" applyBorder="1" applyAlignment="1" applyProtection="1">
      <alignment horizontal="center"/>
      <protection/>
    </xf>
    <xf numFmtId="0" fontId="11" fillId="40" borderId="35" xfId="0" applyFont="1" applyFill="1" applyBorder="1" applyAlignment="1" applyProtection="1">
      <alignment horizontal="center"/>
      <protection/>
    </xf>
    <xf numFmtId="0" fontId="11" fillId="40" borderId="33" xfId="0" applyFont="1" applyFill="1" applyBorder="1" applyAlignment="1" applyProtection="1">
      <alignment horizontal="center"/>
      <protection/>
    </xf>
    <xf numFmtId="0" fontId="11" fillId="40" borderId="42" xfId="0" applyFont="1" applyFill="1" applyBorder="1" applyAlignment="1" applyProtection="1">
      <alignment horizontal="center"/>
      <protection/>
    </xf>
    <xf numFmtId="0" fontId="0" fillId="35" borderId="0" xfId="0" applyFont="1" applyFill="1" applyAlignment="1" applyProtection="1">
      <alignment/>
      <protection/>
    </xf>
    <xf numFmtId="0" fontId="0" fillId="37" borderId="27" xfId="0" applyFont="1" applyFill="1" applyBorder="1" applyAlignment="1" applyProtection="1">
      <alignment/>
      <protection locked="0"/>
    </xf>
    <xf numFmtId="0" fontId="0" fillId="37" borderId="28" xfId="0" applyFont="1" applyFill="1" applyBorder="1" applyAlignment="1" applyProtection="1">
      <alignment/>
      <protection locked="0"/>
    </xf>
    <xf numFmtId="0" fontId="0" fillId="35" borderId="0" xfId="0" applyFont="1" applyFill="1" applyAlignment="1" applyProtection="1">
      <alignment horizontal="center"/>
      <protection/>
    </xf>
    <xf numFmtId="0" fontId="0" fillId="35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0" fillId="0" borderId="0" xfId="0" applyFont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3" fillId="36" borderId="0" xfId="0" applyFont="1" applyFill="1" applyAlignment="1" applyProtection="1">
      <alignment/>
      <protection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0" fontId="3" fillId="0" borderId="45" xfId="0" applyFont="1" applyBorder="1" applyAlignment="1" applyProtection="1">
      <alignment horizontal="left"/>
      <protection locked="0"/>
    </xf>
    <xf numFmtId="0" fontId="0" fillId="0" borderId="46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47" xfId="0" applyNumberFormat="1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8" xfId="0" applyFont="1" applyBorder="1" applyAlignment="1" applyProtection="1">
      <alignment horizontal="center"/>
      <protection locked="0"/>
    </xf>
    <xf numFmtId="0" fontId="0" fillId="0" borderId="49" xfId="0" applyFont="1" applyBorder="1" applyAlignment="1" applyProtection="1">
      <alignment horizontal="center"/>
      <protection locked="0"/>
    </xf>
    <xf numFmtId="0" fontId="0" fillId="0" borderId="50" xfId="0" applyFont="1" applyBorder="1" applyAlignment="1" applyProtection="1">
      <alignment horizontal="center"/>
      <protection locked="0"/>
    </xf>
    <xf numFmtId="0" fontId="0" fillId="35" borderId="51" xfId="0" applyFont="1" applyFill="1" applyBorder="1" applyAlignment="1" applyProtection="1">
      <alignment horizontal="center"/>
      <protection/>
    </xf>
    <xf numFmtId="0" fontId="0" fillId="35" borderId="52" xfId="0" applyFont="1" applyFill="1" applyBorder="1" applyAlignment="1" applyProtection="1">
      <alignment horizontal="center"/>
      <protection/>
    </xf>
    <xf numFmtId="0" fontId="0" fillId="35" borderId="53" xfId="0" applyFont="1" applyFill="1" applyBorder="1" applyAlignment="1" applyProtection="1">
      <alignment horizontal="center"/>
      <protection/>
    </xf>
    <xf numFmtId="0" fontId="11" fillId="40" borderId="22" xfId="0" applyFont="1" applyFill="1" applyBorder="1" applyAlignment="1" applyProtection="1">
      <alignment horizontal="center"/>
      <protection/>
    </xf>
    <xf numFmtId="0" fontId="11" fillId="40" borderId="54" xfId="0" applyFont="1" applyFill="1" applyBorder="1" applyAlignment="1" applyProtection="1">
      <alignment horizontal="center"/>
      <protection/>
    </xf>
    <xf numFmtId="0" fontId="11" fillId="40" borderId="55" xfId="0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3" fillId="0" borderId="56" xfId="0" applyFont="1" applyBorder="1" applyAlignment="1" applyProtection="1">
      <alignment horizontal="left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0" fillId="35" borderId="51" xfId="0" applyFill="1" applyBorder="1" applyAlignment="1" applyProtection="1">
      <alignment/>
      <protection/>
    </xf>
    <xf numFmtId="0" fontId="0" fillId="37" borderId="57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27" xfId="0" applyFont="1" applyBorder="1" applyAlignment="1" applyProtection="1">
      <alignment/>
      <protection locked="0"/>
    </xf>
    <xf numFmtId="164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37" borderId="32" xfId="0" applyFont="1" applyFill="1" applyBorder="1" applyAlignment="1" applyProtection="1">
      <alignment/>
      <protection/>
    </xf>
    <xf numFmtId="0" fontId="0" fillId="37" borderId="21" xfId="0" applyFont="1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33" xfId="0" applyNumberFormat="1" applyBorder="1" applyAlignment="1" applyProtection="1">
      <alignment horizontal="center"/>
      <protection locked="0"/>
    </xf>
    <xf numFmtId="0" fontId="0" fillId="35" borderId="57" xfId="0" applyFont="1" applyFill="1" applyBorder="1" applyAlignment="1" applyProtection="1">
      <alignment horizontal="center"/>
      <protection/>
    </xf>
    <xf numFmtId="0" fontId="0" fillId="35" borderId="21" xfId="0" applyFont="1" applyFill="1" applyBorder="1" applyAlignment="1" applyProtection="1">
      <alignment horizontal="center"/>
      <protection/>
    </xf>
    <xf numFmtId="0" fontId="0" fillId="0" borderId="58" xfId="0" applyBorder="1" applyAlignment="1" applyProtection="1">
      <alignment/>
      <protection/>
    </xf>
    <xf numFmtId="0" fontId="0" fillId="0" borderId="59" xfId="0" applyBorder="1" applyAlignment="1" applyProtection="1">
      <alignment/>
      <protection/>
    </xf>
    <xf numFmtId="0" fontId="0" fillId="0" borderId="60" xfId="0" applyBorder="1" applyAlignment="1" applyProtection="1">
      <alignment/>
      <protection/>
    </xf>
    <xf numFmtId="0" fontId="11" fillId="40" borderId="15" xfId="0" applyFont="1" applyFill="1" applyBorder="1" applyAlignment="1" applyProtection="1">
      <alignment horizontal="center"/>
      <protection/>
    </xf>
    <xf numFmtId="0" fontId="11" fillId="40" borderId="16" xfId="0" applyFont="1" applyFill="1" applyBorder="1" applyAlignment="1" applyProtection="1">
      <alignment horizontal="center"/>
      <protection/>
    </xf>
    <xf numFmtId="0" fontId="11" fillId="40" borderId="61" xfId="0" applyFont="1" applyFill="1" applyBorder="1" applyAlignment="1" applyProtection="1">
      <alignment horizontal="center"/>
      <protection/>
    </xf>
    <xf numFmtId="0" fontId="11" fillId="40" borderId="26" xfId="0" applyFont="1" applyFill="1" applyBorder="1" applyAlignment="1" applyProtection="1">
      <alignment horizontal="center"/>
      <protection/>
    </xf>
    <xf numFmtId="0" fontId="11" fillId="40" borderId="17" xfId="0" applyFont="1" applyFill="1" applyBorder="1" applyAlignment="1" applyProtection="1">
      <alignment horizontal="center"/>
      <protection/>
    </xf>
    <xf numFmtId="0" fontId="11" fillId="0" borderId="48" xfId="0" applyFont="1" applyFill="1" applyBorder="1" applyAlignment="1" applyProtection="1">
      <alignment horizontal="center"/>
      <protection/>
    </xf>
    <xf numFmtId="0" fontId="11" fillId="0" borderId="49" xfId="0" applyFont="1" applyFill="1" applyBorder="1" applyAlignment="1" applyProtection="1">
      <alignment horizontal="center"/>
      <protection/>
    </xf>
    <xf numFmtId="0" fontId="11" fillId="0" borderId="62" xfId="0" applyFont="1" applyFill="1" applyBorder="1" applyAlignment="1" applyProtection="1">
      <alignment horizontal="center"/>
      <protection/>
    </xf>
    <xf numFmtId="0" fontId="11" fillId="0" borderId="50" xfId="0" applyFont="1" applyFill="1" applyBorder="1" applyAlignment="1" applyProtection="1">
      <alignment horizontal="center"/>
      <protection/>
    </xf>
    <xf numFmtId="0" fontId="11" fillId="0" borderId="63" xfId="0" applyFont="1" applyFill="1" applyBorder="1" applyAlignment="1" applyProtection="1">
      <alignment horizontal="center"/>
      <protection/>
    </xf>
    <xf numFmtId="0" fontId="0" fillId="35" borderId="52" xfId="0" applyFont="1" applyFill="1" applyBorder="1" applyAlignment="1" applyProtection="1">
      <alignment/>
      <protection/>
    </xf>
    <xf numFmtId="0" fontId="0" fillId="35" borderId="53" xfId="0" applyFont="1" applyFill="1" applyBorder="1" applyAlignment="1" applyProtection="1">
      <alignment/>
      <protection/>
    </xf>
    <xf numFmtId="0" fontId="0" fillId="35" borderId="52" xfId="0" applyFill="1" applyBorder="1" applyAlignment="1" applyProtection="1">
      <alignment/>
      <protection/>
    </xf>
    <xf numFmtId="0" fontId="0" fillId="35" borderId="53" xfId="0" applyFill="1" applyBorder="1" applyAlignment="1" applyProtection="1">
      <alignment/>
      <protection/>
    </xf>
    <xf numFmtId="0" fontId="0" fillId="35" borderId="51" xfId="0" applyFont="1" applyFill="1" applyBorder="1" applyAlignment="1" applyProtection="1">
      <alignment/>
      <protection/>
    </xf>
    <xf numFmtId="0" fontId="16" fillId="41" borderId="33" xfId="0" applyFont="1" applyFill="1" applyBorder="1" applyAlignment="1" applyProtection="1">
      <alignment horizontal="center"/>
      <protection/>
    </xf>
    <xf numFmtId="0" fontId="11" fillId="0" borderId="34" xfId="0" applyFont="1" applyBorder="1" applyAlignment="1" applyProtection="1">
      <alignment horizontal="center"/>
      <protection/>
    </xf>
    <xf numFmtId="0" fontId="16" fillId="42" borderId="34" xfId="0" applyFont="1" applyFill="1" applyBorder="1" applyAlignment="1" applyProtection="1">
      <alignment horizontal="center"/>
      <protection/>
    </xf>
    <xf numFmtId="0" fontId="11" fillId="37" borderId="35" xfId="0" applyFont="1" applyFill="1" applyBorder="1" applyAlignment="1" applyProtection="1">
      <alignment horizontal="center"/>
      <protection/>
    </xf>
    <xf numFmtId="0" fontId="11" fillId="37" borderId="42" xfId="0" applyFont="1" applyFill="1" applyBorder="1" applyAlignment="1" applyProtection="1">
      <alignment horizontal="center"/>
      <protection/>
    </xf>
    <xf numFmtId="0" fontId="11" fillId="0" borderId="34" xfId="0" applyFont="1" applyBorder="1" applyAlignment="1" applyProtection="1">
      <alignment/>
      <protection/>
    </xf>
    <xf numFmtId="0" fontId="16" fillId="42" borderId="34" xfId="0" applyFont="1" applyFill="1" applyBorder="1" applyAlignment="1" applyProtection="1">
      <alignment/>
      <protection/>
    </xf>
    <xf numFmtId="0" fontId="16" fillId="41" borderId="41" xfId="0" applyFont="1" applyFill="1" applyBorder="1" applyAlignment="1" applyProtection="1">
      <alignment/>
      <protection/>
    </xf>
    <xf numFmtId="0" fontId="0" fillId="0" borderId="47" xfId="0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64" xfId="0" applyBorder="1" applyAlignment="1" applyProtection="1">
      <alignment/>
      <protection locked="0"/>
    </xf>
    <xf numFmtId="0" fontId="12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44" xfId="0" applyBorder="1" applyAlignment="1">
      <alignment/>
    </xf>
    <xf numFmtId="0" fontId="8" fillId="0" borderId="19" xfId="0" applyFont="1" applyBorder="1" applyAlignment="1">
      <alignment horizontal="center"/>
    </xf>
    <xf numFmtId="0" fontId="3" fillId="0" borderId="19" xfId="0" applyFont="1" applyBorder="1" applyAlignment="1" quotePrefix="1">
      <alignment horizontal="center"/>
    </xf>
    <xf numFmtId="0" fontId="0" fillId="0" borderId="36" xfId="0" applyBorder="1" applyAlignment="1">
      <alignment/>
    </xf>
    <xf numFmtId="0" fontId="6" fillId="0" borderId="0" xfId="0" applyFont="1" applyAlignment="1">
      <alignment horizontal="center"/>
    </xf>
    <xf numFmtId="173" fontId="0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4" fillId="0" borderId="0" xfId="0" applyFont="1" applyFill="1" applyBorder="1" applyAlignment="1" applyProtection="1" quotePrefix="1">
      <alignment horizontal="center"/>
      <protection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46" xfId="0" applyFont="1" applyBorder="1" applyAlignment="1" applyProtection="1">
      <alignment/>
      <protection locked="0"/>
    </xf>
    <xf numFmtId="0" fontId="0" fillId="0" borderId="27" xfId="0" applyFont="1" applyBorder="1" applyAlignment="1" applyProtection="1">
      <alignment/>
      <protection locked="0"/>
    </xf>
    <xf numFmtId="0" fontId="0" fillId="0" borderId="44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19" fillId="0" borderId="0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 quotePrefix="1">
      <alignment/>
      <protection/>
    </xf>
    <xf numFmtId="14" fontId="3" fillId="0" borderId="0" xfId="0" applyNumberFormat="1" applyFont="1" applyAlignment="1" applyProtection="1">
      <alignment horizontal="center"/>
      <protection/>
    </xf>
    <xf numFmtId="0" fontId="3" fillId="0" borderId="19" xfId="0" applyFont="1" applyBorder="1" applyAlignment="1" applyProtection="1">
      <alignment/>
      <protection/>
    </xf>
    <xf numFmtId="0" fontId="3" fillId="0" borderId="44" xfId="0" applyFont="1" applyBorder="1" applyAlignment="1" applyProtection="1">
      <alignment/>
      <protection/>
    </xf>
    <xf numFmtId="0" fontId="3" fillId="43" borderId="0" xfId="0" applyFont="1" applyFill="1" applyAlignment="1" applyProtection="1">
      <alignment/>
      <protection/>
    </xf>
    <xf numFmtId="0" fontId="5" fillId="43" borderId="0" xfId="0" applyFont="1" applyFill="1" applyAlignment="1" applyProtection="1">
      <alignment/>
      <protection/>
    </xf>
    <xf numFmtId="0" fontId="7" fillId="0" borderId="0" xfId="0" applyFont="1" applyAlignment="1">
      <alignment horizontal="left"/>
    </xf>
    <xf numFmtId="0" fontId="0" fillId="37" borderId="57" xfId="0" applyFont="1" applyFill="1" applyBorder="1" applyAlignment="1" applyProtection="1">
      <alignment horizontal="center"/>
      <protection/>
    </xf>
    <xf numFmtId="0" fontId="0" fillId="0" borderId="47" xfId="0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49" fontId="7" fillId="0" borderId="0" xfId="0" applyNumberFormat="1" applyFont="1" applyAlignment="1">
      <alignment/>
    </xf>
    <xf numFmtId="49" fontId="7" fillId="0" borderId="21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21" xfId="0" applyNumberFormat="1" applyFont="1" applyBorder="1" applyAlignment="1" applyProtection="1">
      <alignment/>
      <protection locked="0"/>
    </xf>
    <xf numFmtId="0" fontId="0" fillId="0" borderId="19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57" xfId="0" applyFont="1" applyBorder="1" applyAlignment="1" applyProtection="1">
      <alignment horizontal="left"/>
      <protection locked="0"/>
    </xf>
    <xf numFmtId="0" fontId="6" fillId="0" borderId="57" xfId="0" applyFont="1" applyBorder="1" applyAlignment="1" applyProtection="1">
      <alignment horizontal="center"/>
      <protection locked="0"/>
    </xf>
    <xf numFmtId="0" fontId="6" fillId="40" borderId="24" xfId="0" applyFont="1" applyFill="1" applyBorder="1" applyAlignment="1">
      <alignment horizontal="center" vertical="center"/>
    </xf>
    <xf numFmtId="0" fontId="6" fillId="0" borderId="19" xfId="0" applyFont="1" applyBorder="1" applyAlignment="1">
      <alignment/>
    </xf>
    <xf numFmtId="0" fontId="6" fillId="35" borderId="0" xfId="0" applyFont="1" applyFill="1" applyAlignment="1">
      <alignment/>
    </xf>
    <xf numFmtId="0" fontId="6" fillId="40" borderId="13" xfId="0" applyFont="1" applyFill="1" applyBorder="1" applyAlignment="1">
      <alignment horizontal="center" vertical="center"/>
    </xf>
    <xf numFmtId="0" fontId="6" fillId="0" borderId="17" xfId="0" applyFont="1" applyBorder="1" applyAlignment="1">
      <alignment/>
    </xf>
    <xf numFmtId="0" fontId="6" fillId="40" borderId="65" xfId="0" applyFont="1" applyFill="1" applyBorder="1" applyAlignment="1">
      <alignment horizontal="center" vertical="center"/>
    </xf>
    <xf numFmtId="0" fontId="6" fillId="40" borderId="19" xfId="0" applyFont="1" applyFill="1" applyBorder="1" applyAlignment="1">
      <alignment vertical="center"/>
    </xf>
    <xf numFmtId="0" fontId="6" fillId="40" borderId="0" xfId="0" applyFont="1" applyFill="1" applyAlignment="1">
      <alignment horizontal="center" vertical="center"/>
    </xf>
    <xf numFmtId="0" fontId="0" fillId="40" borderId="24" xfId="0" applyFill="1" applyBorder="1" applyAlignment="1">
      <alignment horizontal="center" vertical="center"/>
    </xf>
    <xf numFmtId="0" fontId="0" fillId="40" borderId="19" xfId="0" applyFill="1" applyBorder="1" applyAlignment="1">
      <alignment vertical="center"/>
    </xf>
    <xf numFmtId="0" fontId="0" fillId="0" borderId="0" xfId="0" applyFont="1" applyAlignment="1" applyProtection="1">
      <alignment horizontal="center"/>
      <protection/>
    </xf>
    <xf numFmtId="0" fontId="0" fillId="33" borderId="14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27" xfId="0" applyFont="1" applyBorder="1" applyAlignment="1" applyProtection="1">
      <alignment horizontal="left"/>
      <protection locked="0"/>
    </xf>
    <xf numFmtId="0" fontId="0" fillId="0" borderId="20" xfId="0" applyFont="1" applyFill="1" applyBorder="1" applyAlignment="1" applyProtection="1">
      <alignment/>
      <protection locked="0"/>
    </xf>
    <xf numFmtId="0" fontId="0" fillId="0" borderId="27" xfId="0" applyFont="1" applyFill="1" applyBorder="1" applyAlignment="1" applyProtection="1">
      <alignment/>
      <protection locked="0"/>
    </xf>
    <xf numFmtId="0" fontId="0" fillId="0" borderId="64" xfId="0" applyFont="1" applyBorder="1" applyAlignment="1" applyProtection="1">
      <alignment/>
      <protection locked="0"/>
    </xf>
    <xf numFmtId="0" fontId="6" fillId="0" borderId="57" xfId="0" applyFont="1" applyFill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32" xfId="0" applyFont="1" applyBorder="1" applyAlignment="1" applyProtection="1">
      <alignment horizontal="center"/>
      <protection/>
    </xf>
    <xf numFmtId="0" fontId="4" fillId="0" borderId="44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36" xfId="0" applyFont="1" applyBorder="1" applyAlignment="1" applyProtection="1">
      <alignment horizontal="center"/>
      <protection/>
    </xf>
    <xf numFmtId="0" fontId="6" fillId="37" borderId="57" xfId="0" applyFont="1" applyFill="1" applyBorder="1" applyAlignment="1" applyProtection="1">
      <alignment horizontal="center"/>
      <protection/>
    </xf>
    <xf numFmtId="0" fontId="6" fillId="37" borderId="21" xfId="0" applyFont="1" applyFill="1" applyBorder="1" applyAlignment="1" applyProtection="1">
      <alignment horizontal="center"/>
      <protection/>
    </xf>
    <xf numFmtId="0" fontId="6" fillId="37" borderId="66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74" fontId="0" fillId="0" borderId="0" xfId="0" applyNumberFormat="1" applyFont="1" applyAlignment="1" applyProtection="1">
      <alignment horizontal="center" vertical="center"/>
      <protection locked="0"/>
    </xf>
    <xf numFmtId="174" fontId="0" fillId="0" borderId="0" xfId="0" applyNumberFormat="1" applyAlignment="1" applyProtection="1">
      <alignment horizontal="center" vertical="center"/>
      <protection locked="0"/>
    </xf>
    <xf numFmtId="0" fontId="3" fillId="44" borderId="51" xfId="0" applyFont="1" applyFill="1" applyBorder="1" applyAlignment="1" applyProtection="1">
      <alignment horizontal="center"/>
      <protection/>
    </xf>
    <xf numFmtId="0" fontId="3" fillId="44" borderId="52" xfId="0" applyFont="1" applyFill="1" applyBorder="1" applyAlignment="1" applyProtection="1">
      <alignment horizontal="center"/>
      <protection/>
    </xf>
    <xf numFmtId="0" fontId="3" fillId="44" borderId="53" xfId="0" applyFont="1" applyFill="1" applyBorder="1" applyAlignment="1" applyProtection="1">
      <alignment horizont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67" xfId="0" applyFont="1" applyBorder="1" applyAlignment="1" applyProtection="1">
      <alignment horizontal="center" vertical="center"/>
      <protection/>
    </xf>
    <xf numFmtId="0" fontId="2" fillId="0" borderId="57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66" xfId="0" applyFont="1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/>
    </xf>
    <xf numFmtId="0" fontId="0" fillId="40" borderId="43" xfId="0" applyFill="1" applyBorder="1" applyAlignment="1" applyProtection="1">
      <alignment horizontal="center" vertical="center"/>
      <protection/>
    </xf>
    <xf numFmtId="0" fontId="0" fillId="40" borderId="44" xfId="0" applyFill="1" applyBorder="1" applyAlignment="1" applyProtection="1">
      <alignment vertical="center"/>
      <protection/>
    </xf>
    <xf numFmtId="0" fontId="0" fillId="0" borderId="56" xfId="0" applyFont="1" applyBorder="1" applyAlignment="1" applyProtection="1">
      <alignment horizontal="center" vertical="center"/>
      <protection/>
    </xf>
    <xf numFmtId="0" fontId="0" fillId="0" borderId="68" xfId="0" applyFont="1" applyBorder="1" applyAlignment="1">
      <alignment vertical="center"/>
    </xf>
    <xf numFmtId="0" fontId="0" fillId="0" borderId="69" xfId="0" applyFont="1" applyBorder="1" applyAlignment="1">
      <alignment vertical="center"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70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0" fillId="40" borderId="44" xfId="0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0" fillId="40" borderId="10" xfId="0" applyFill="1" applyBorder="1" applyAlignment="1" applyProtection="1">
      <alignment horizontal="center" vertical="center"/>
      <protection/>
    </xf>
    <xf numFmtId="0" fontId="0" fillId="40" borderId="14" xfId="0" applyFill="1" applyBorder="1" applyAlignment="1" applyProtection="1">
      <alignment horizontal="center" vertical="center"/>
      <protection/>
    </xf>
    <xf numFmtId="0" fontId="0" fillId="44" borderId="51" xfId="0" applyFill="1" applyBorder="1" applyAlignment="1" applyProtection="1">
      <alignment horizontal="center"/>
      <protection/>
    </xf>
    <xf numFmtId="0" fontId="0" fillId="44" borderId="52" xfId="0" applyFill="1" applyBorder="1" applyAlignment="1" applyProtection="1">
      <alignment horizontal="center"/>
      <protection/>
    </xf>
    <xf numFmtId="0" fontId="0" fillId="44" borderId="53" xfId="0" applyFill="1" applyBorder="1" applyAlignment="1" applyProtection="1">
      <alignment horizontal="center"/>
      <protection/>
    </xf>
    <xf numFmtId="0" fontId="3" fillId="0" borderId="19" xfId="0" applyFont="1" applyBorder="1" applyAlignment="1" quotePrefix="1">
      <alignment horizontal="left"/>
    </xf>
    <xf numFmtId="0" fontId="10" fillId="0" borderId="0" xfId="0" applyFont="1" applyBorder="1" applyAlignment="1" applyProtection="1">
      <alignment horizontal="center"/>
      <protection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 applyProtection="1">
      <alignment horizontal="center"/>
      <protection/>
    </xf>
    <xf numFmtId="0" fontId="3" fillId="0" borderId="0" xfId="0" applyFont="1" applyBorder="1" applyAlignment="1" quotePrefix="1">
      <alignment horizontal="left"/>
    </xf>
    <xf numFmtId="0" fontId="5" fillId="0" borderId="0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9" xfId="0" applyFont="1" applyBorder="1" applyAlignment="1" applyProtection="1">
      <alignment/>
      <protection/>
    </xf>
    <xf numFmtId="3" fontId="8" fillId="0" borderId="19" xfId="0" applyNumberFormat="1" applyFont="1" applyBorder="1" applyAlignment="1" applyProtection="1">
      <alignment horizontal="center"/>
      <protection/>
    </xf>
    <xf numFmtId="3" fontId="13" fillId="0" borderId="19" xfId="0" applyNumberFormat="1" applyFont="1" applyBorder="1" applyAlignment="1" applyProtection="1">
      <alignment/>
      <protection/>
    </xf>
    <xf numFmtId="3" fontId="8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13" fillId="0" borderId="19" xfId="0" applyFont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54" fillId="45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b/>
        <i val="0"/>
        <color indexed="9"/>
      </font>
      <fill>
        <patternFill patternType="solid">
          <bgColor indexed="10"/>
        </patternFill>
      </fill>
    </dxf>
    <dxf>
      <font>
        <b/>
        <i val="0"/>
        <color indexed="9"/>
      </font>
      <fill>
        <patternFill patternType="solid">
          <bgColor indexed="10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  <color indexed="9"/>
      </font>
      <fill>
        <patternFill patternType="solid">
          <bgColor indexed="10"/>
        </patternFill>
      </fill>
    </dxf>
    <dxf>
      <font>
        <b/>
        <i val="0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AD247"/>
  <sheetViews>
    <sheetView zoomScale="85" zoomScaleNormal="85" zoomScalePageLayoutView="0" workbookViewId="0" topLeftCell="A90">
      <selection activeCell="A109" sqref="A109:IV109"/>
    </sheetView>
  </sheetViews>
  <sheetFormatPr defaultColWidth="8.7109375" defaultRowHeight="12.75"/>
  <cols>
    <col min="1" max="1" width="38.28125" style="0" bestFit="1" customWidth="1"/>
    <col min="2" max="2" width="17.28125" style="0" bestFit="1" customWidth="1"/>
    <col min="3" max="3" width="8.28125" style="0" bestFit="1" customWidth="1"/>
    <col min="4" max="4" width="7.7109375" style="0" bestFit="1" customWidth="1"/>
    <col min="5" max="5" width="7.7109375" style="0" customWidth="1"/>
    <col min="6" max="6" width="7.140625" style="0" customWidth="1"/>
    <col min="7" max="7" width="7.421875" style="0" customWidth="1"/>
    <col min="8" max="9" width="7.7109375" style="0" bestFit="1" customWidth="1"/>
    <col min="10" max="10" width="7.140625" style="0" customWidth="1"/>
    <col min="11" max="11" width="7.421875" style="0" customWidth="1"/>
    <col min="12" max="13" width="7.7109375" style="0" customWidth="1"/>
    <col min="14" max="14" width="8.140625" style="0" bestFit="1" customWidth="1"/>
    <col min="15" max="18" width="7.7109375" style="0" customWidth="1"/>
    <col min="19" max="19" width="8.28125" style="0" bestFit="1" customWidth="1"/>
    <col min="20" max="22" width="8.140625" style="0" bestFit="1" customWidth="1"/>
    <col min="23" max="23" width="8.28125" style="0" hidden="1" customWidth="1"/>
    <col min="24" max="24" width="8.00390625" style="0" hidden="1" customWidth="1"/>
    <col min="25" max="26" width="0" style="0" hidden="1" customWidth="1"/>
    <col min="27" max="29" width="8.7109375" style="0" customWidth="1"/>
    <col min="30" max="30" width="13.140625" style="248" bestFit="1" customWidth="1"/>
  </cols>
  <sheetData>
    <row r="1" spans="1:26" ht="15">
      <c r="A1" s="107" t="s">
        <v>27</v>
      </c>
      <c r="B1" s="107"/>
      <c r="C1" s="106"/>
      <c r="D1" s="106"/>
      <c r="E1" s="106"/>
      <c r="F1" s="264" t="s">
        <v>181</v>
      </c>
      <c r="G1" s="265"/>
      <c r="H1" s="265"/>
      <c r="J1" s="54"/>
      <c r="K1" s="20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ht="15">
      <c r="A2" s="55" t="s">
        <v>28</v>
      </c>
      <c r="B2" s="55"/>
      <c r="C2" s="106"/>
      <c r="D2" s="106"/>
      <c r="E2" s="103"/>
      <c r="F2" s="264" t="s">
        <v>317</v>
      </c>
      <c r="G2" s="264"/>
      <c r="H2" s="264"/>
      <c r="J2" s="54"/>
      <c r="K2" s="190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ht="15.75" customHeight="1">
      <c r="A3" s="55" t="s">
        <v>180</v>
      </c>
      <c r="B3" s="55"/>
      <c r="C3" s="106"/>
      <c r="D3" s="106"/>
      <c r="E3" s="103"/>
      <c r="F3" s="266">
        <v>45319</v>
      </c>
      <c r="G3" s="267"/>
      <c r="H3" s="267"/>
      <c r="J3" s="54"/>
      <c r="K3" s="191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spans="1:26" ht="6" customHeight="1" thickBot="1">
      <c r="A4" s="105"/>
      <c r="B4" s="105"/>
      <c r="C4" s="106"/>
      <c r="D4" s="106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54"/>
      <c r="X4" s="54"/>
      <c r="Y4" s="54"/>
      <c r="Z4" s="54"/>
    </row>
    <row r="5" spans="1:29" ht="16.5" customHeight="1" thickBot="1">
      <c r="A5" s="105"/>
      <c r="B5" s="105"/>
      <c r="C5" s="268" t="s">
        <v>29</v>
      </c>
      <c r="D5" s="269"/>
      <c r="E5" s="269"/>
      <c r="F5" s="270"/>
      <c r="G5" s="268" t="s">
        <v>30</v>
      </c>
      <c r="H5" s="269"/>
      <c r="I5" s="269"/>
      <c r="J5" s="270"/>
      <c r="K5" s="268" t="s">
        <v>31</v>
      </c>
      <c r="L5" s="269"/>
      <c r="M5" s="269"/>
      <c r="N5" s="270"/>
      <c r="O5" s="268" t="s">
        <v>32</v>
      </c>
      <c r="P5" s="269"/>
      <c r="Q5" s="269"/>
      <c r="R5" s="270"/>
      <c r="S5" s="268" t="s">
        <v>33</v>
      </c>
      <c r="T5" s="269"/>
      <c r="U5" s="269"/>
      <c r="V5" s="269"/>
      <c r="W5" s="268" t="s">
        <v>77</v>
      </c>
      <c r="X5" s="269"/>
      <c r="Y5" s="269"/>
      <c r="Z5" s="270"/>
      <c r="AA5" s="271" t="s">
        <v>34</v>
      </c>
      <c r="AB5" s="272"/>
      <c r="AC5" s="273"/>
    </row>
    <row r="6" spans="1:29" ht="15.75" customHeight="1">
      <c r="A6" s="57"/>
      <c r="B6" s="246" t="s">
        <v>178</v>
      </c>
      <c r="C6" s="282" t="s">
        <v>35</v>
      </c>
      <c r="D6" s="283"/>
      <c r="E6" s="283"/>
      <c r="F6" s="284"/>
      <c r="G6" s="285" t="s">
        <v>36</v>
      </c>
      <c r="H6" s="286"/>
      <c r="I6" s="286"/>
      <c r="J6" s="287"/>
      <c r="K6" s="288" t="s">
        <v>37</v>
      </c>
      <c r="L6" s="289"/>
      <c r="M6" s="289"/>
      <c r="N6" s="290"/>
      <c r="O6" s="288" t="s">
        <v>38</v>
      </c>
      <c r="P6" s="289"/>
      <c r="Q6" s="289"/>
      <c r="R6" s="290"/>
      <c r="S6" s="288" t="s">
        <v>39</v>
      </c>
      <c r="T6" s="289"/>
      <c r="U6" s="289"/>
      <c r="V6" s="291"/>
      <c r="W6" s="277" t="s">
        <v>82</v>
      </c>
      <c r="X6" s="278"/>
      <c r="Y6" s="278"/>
      <c r="Z6" s="279"/>
      <c r="AA6" s="274"/>
      <c r="AB6" s="275"/>
      <c r="AC6" s="276"/>
    </row>
    <row r="7" spans="1:30" ht="13.5" thickBot="1">
      <c r="A7" s="57"/>
      <c r="B7" s="125" t="s">
        <v>176</v>
      </c>
      <c r="C7" s="168" t="s">
        <v>40</v>
      </c>
      <c r="D7" s="169" t="s">
        <v>41</v>
      </c>
      <c r="E7" s="170" t="s">
        <v>42</v>
      </c>
      <c r="F7" s="171"/>
      <c r="G7" s="168" t="s">
        <v>40</v>
      </c>
      <c r="H7" s="169" t="s">
        <v>41</v>
      </c>
      <c r="I7" s="170" t="s">
        <v>42</v>
      </c>
      <c r="J7" s="172"/>
      <c r="K7" s="168" t="s">
        <v>40</v>
      </c>
      <c r="L7" s="169" t="s">
        <v>41</v>
      </c>
      <c r="M7" s="170" t="s">
        <v>42</v>
      </c>
      <c r="N7" s="171"/>
      <c r="O7" s="168" t="s">
        <v>40</v>
      </c>
      <c r="P7" s="169" t="s">
        <v>41</v>
      </c>
      <c r="Q7" s="170" t="s">
        <v>42</v>
      </c>
      <c r="R7" s="171"/>
      <c r="S7" s="168" t="s">
        <v>40</v>
      </c>
      <c r="T7" s="169" t="s">
        <v>41</v>
      </c>
      <c r="U7" s="170" t="s">
        <v>42</v>
      </c>
      <c r="V7" s="172"/>
      <c r="W7" s="168" t="s">
        <v>40</v>
      </c>
      <c r="X7" s="169" t="s">
        <v>41</v>
      </c>
      <c r="Y7" s="170" t="s">
        <v>42</v>
      </c>
      <c r="Z7" s="171"/>
      <c r="AA7" s="175" t="s">
        <v>40</v>
      </c>
      <c r="AB7" s="173" t="s">
        <v>41</v>
      </c>
      <c r="AC7" s="174" t="s">
        <v>42</v>
      </c>
      <c r="AD7" s="249" t="s">
        <v>179</v>
      </c>
    </row>
    <row r="8" spans="1:29" ht="15">
      <c r="A8" s="126" t="s">
        <v>182</v>
      </c>
      <c r="B8" s="110"/>
      <c r="C8" s="215"/>
      <c r="D8" s="140"/>
      <c r="E8" s="140"/>
      <c r="F8" s="139"/>
      <c r="G8" s="215"/>
      <c r="H8" s="140"/>
      <c r="I8" s="140"/>
      <c r="J8" s="139"/>
      <c r="K8" s="215"/>
      <c r="L8" s="140"/>
      <c r="M8" s="140"/>
      <c r="N8" s="139"/>
      <c r="O8" s="215"/>
      <c r="P8" s="140"/>
      <c r="Q8" s="140"/>
      <c r="R8" s="139"/>
      <c r="S8" s="215"/>
      <c r="T8" s="140"/>
      <c r="U8" s="140"/>
      <c r="V8" s="139"/>
      <c r="W8" s="215"/>
      <c r="X8" s="140"/>
      <c r="Y8" s="140"/>
      <c r="Z8" s="139"/>
      <c r="AA8" s="261"/>
      <c r="AB8" s="262"/>
      <c r="AC8" s="263"/>
    </row>
    <row r="9" spans="1:30" ht="12" customHeight="1">
      <c r="A9" s="127" t="s">
        <v>183</v>
      </c>
      <c r="B9" s="235" t="s">
        <v>184</v>
      </c>
      <c r="C9" s="62">
        <v>1</v>
      </c>
      <c r="D9" s="63">
        <v>0</v>
      </c>
      <c r="E9" s="64">
        <v>8</v>
      </c>
      <c r="F9" s="65"/>
      <c r="G9" s="68">
        <v>0</v>
      </c>
      <c r="H9" s="63">
        <v>0</v>
      </c>
      <c r="I9" s="64">
        <v>8</v>
      </c>
      <c r="J9" s="65"/>
      <c r="K9" s="62">
        <v>0</v>
      </c>
      <c r="L9" s="63">
        <v>1</v>
      </c>
      <c r="M9" s="64">
        <v>8</v>
      </c>
      <c r="N9" s="65"/>
      <c r="O9" s="62">
        <v>1</v>
      </c>
      <c r="P9" s="63">
        <v>1</v>
      </c>
      <c r="Q9" s="64">
        <v>8</v>
      </c>
      <c r="R9" s="65"/>
      <c r="S9" s="62">
        <v>0</v>
      </c>
      <c r="T9" s="63">
        <v>1</v>
      </c>
      <c r="U9" s="64">
        <v>8</v>
      </c>
      <c r="V9" s="65"/>
      <c r="W9" s="62">
        <v>0</v>
      </c>
      <c r="X9" s="63">
        <v>0</v>
      </c>
      <c r="Y9" s="64">
        <v>0</v>
      </c>
      <c r="Z9" s="65"/>
      <c r="AA9" s="142">
        <f>IF(C9+G9+K9+O9+S9+W9&lt;1,0,C9+G9+K9+O9+S9+W9)</f>
        <v>2</v>
      </c>
      <c r="AB9" s="141">
        <f aca="true" t="shared" si="0" ref="AB9:AC16">IF(D9+H9+L9+P9+T9+X9&lt;1,0,D9+H9+L9+P9+T9+X9)</f>
        <v>3</v>
      </c>
      <c r="AC9" s="143">
        <f t="shared" si="0"/>
        <v>40</v>
      </c>
      <c r="AD9" s="248">
        <f>SUM(((AA9*3)+(AB9*2))/AC9)</f>
        <v>0.3</v>
      </c>
    </row>
    <row r="10" spans="1:30" ht="12" customHeight="1">
      <c r="A10" s="127" t="s">
        <v>185</v>
      </c>
      <c r="B10" s="235" t="s">
        <v>177</v>
      </c>
      <c r="C10" s="68">
        <v>2</v>
      </c>
      <c r="D10" s="63">
        <v>2</v>
      </c>
      <c r="E10" s="64">
        <v>8</v>
      </c>
      <c r="F10" s="65"/>
      <c r="G10" s="68">
        <v>2</v>
      </c>
      <c r="H10" s="63">
        <v>2</v>
      </c>
      <c r="I10" s="64">
        <v>8</v>
      </c>
      <c r="J10" s="65"/>
      <c r="K10" s="68">
        <v>2</v>
      </c>
      <c r="L10" s="63">
        <v>0</v>
      </c>
      <c r="M10" s="64">
        <v>8</v>
      </c>
      <c r="N10" s="65"/>
      <c r="O10" s="68">
        <v>2</v>
      </c>
      <c r="P10" s="63">
        <v>1</v>
      </c>
      <c r="Q10" s="64">
        <v>8</v>
      </c>
      <c r="R10" s="65"/>
      <c r="S10" s="68">
        <v>1</v>
      </c>
      <c r="T10" s="63">
        <v>3</v>
      </c>
      <c r="U10" s="64">
        <v>8</v>
      </c>
      <c r="V10" s="65"/>
      <c r="W10" s="68">
        <v>0</v>
      </c>
      <c r="X10" s="63">
        <v>0</v>
      </c>
      <c r="Y10" s="64">
        <v>0</v>
      </c>
      <c r="Z10" s="65"/>
      <c r="AA10" s="142">
        <f aca="true" t="shared" si="1" ref="AA10:AA16">IF(C10+G10+K10+O10+S10+W10&lt;1,0,C10+G10+K10+O10+S10+W10)</f>
        <v>9</v>
      </c>
      <c r="AB10" s="141">
        <f t="shared" si="0"/>
        <v>8</v>
      </c>
      <c r="AC10" s="143">
        <f t="shared" si="0"/>
        <v>40</v>
      </c>
      <c r="AD10" s="248">
        <f aca="true" t="shared" si="2" ref="AD10:AD16">SUM(((AA10*3)+(AB10*2))/AC10)</f>
        <v>1.075</v>
      </c>
    </row>
    <row r="11" spans="1:30" ht="12" customHeight="1">
      <c r="A11" s="127" t="s">
        <v>186</v>
      </c>
      <c r="B11" s="235" t="s">
        <v>177</v>
      </c>
      <c r="C11" s="68">
        <v>1</v>
      </c>
      <c r="D11" s="63">
        <v>4</v>
      </c>
      <c r="E11" s="64">
        <v>8</v>
      </c>
      <c r="F11" s="65"/>
      <c r="G11" s="68">
        <v>3</v>
      </c>
      <c r="H11" s="69">
        <v>4</v>
      </c>
      <c r="I11" s="64">
        <v>8</v>
      </c>
      <c r="J11" s="65"/>
      <c r="K11" s="68">
        <v>1</v>
      </c>
      <c r="L11" s="63">
        <v>1</v>
      </c>
      <c r="M11" s="64">
        <v>8</v>
      </c>
      <c r="N11" s="65"/>
      <c r="O11" s="68">
        <v>2</v>
      </c>
      <c r="P11" s="63">
        <v>1</v>
      </c>
      <c r="Q11" s="64">
        <v>8</v>
      </c>
      <c r="R11" s="65"/>
      <c r="S11" s="68">
        <v>1</v>
      </c>
      <c r="T11" s="63">
        <v>2</v>
      </c>
      <c r="U11" s="64">
        <v>8</v>
      </c>
      <c r="V11" s="65"/>
      <c r="W11" s="68">
        <v>0</v>
      </c>
      <c r="X11" s="63">
        <v>0</v>
      </c>
      <c r="Y11" s="64">
        <v>0</v>
      </c>
      <c r="Z11" s="65"/>
      <c r="AA11" s="142">
        <f t="shared" si="1"/>
        <v>8</v>
      </c>
      <c r="AB11" s="141">
        <f t="shared" si="0"/>
        <v>12</v>
      </c>
      <c r="AC11" s="143">
        <f t="shared" si="0"/>
        <v>40</v>
      </c>
      <c r="AD11" s="248">
        <f t="shared" si="2"/>
        <v>1.2</v>
      </c>
    </row>
    <row r="12" spans="1:30" ht="12" customHeight="1">
      <c r="A12" s="127" t="s">
        <v>187</v>
      </c>
      <c r="B12" s="235" t="s">
        <v>177</v>
      </c>
      <c r="C12" s="68">
        <v>3</v>
      </c>
      <c r="D12" s="69">
        <v>2</v>
      </c>
      <c r="E12" s="64">
        <v>8</v>
      </c>
      <c r="F12" s="65"/>
      <c r="G12" s="68">
        <v>3</v>
      </c>
      <c r="H12" s="63">
        <v>2</v>
      </c>
      <c r="I12" s="64">
        <v>8</v>
      </c>
      <c r="J12" s="65"/>
      <c r="K12" s="68">
        <v>2</v>
      </c>
      <c r="L12" s="69">
        <v>2</v>
      </c>
      <c r="M12" s="64">
        <v>8</v>
      </c>
      <c r="N12" s="65"/>
      <c r="O12" s="68">
        <v>6</v>
      </c>
      <c r="P12" s="69">
        <v>2</v>
      </c>
      <c r="Q12" s="64">
        <v>8</v>
      </c>
      <c r="R12" s="65"/>
      <c r="S12" s="68">
        <v>2</v>
      </c>
      <c r="T12" s="69">
        <v>2</v>
      </c>
      <c r="U12" s="64">
        <v>8</v>
      </c>
      <c r="V12" s="65"/>
      <c r="W12" s="68">
        <v>0</v>
      </c>
      <c r="X12" s="69">
        <v>0</v>
      </c>
      <c r="Y12" s="64">
        <v>0</v>
      </c>
      <c r="Z12" s="65"/>
      <c r="AA12" s="142">
        <f t="shared" si="1"/>
        <v>16</v>
      </c>
      <c r="AB12" s="141">
        <f t="shared" si="0"/>
        <v>10</v>
      </c>
      <c r="AC12" s="143">
        <f t="shared" si="0"/>
        <v>40</v>
      </c>
      <c r="AD12" s="248">
        <f t="shared" si="2"/>
        <v>1.7</v>
      </c>
    </row>
    <row r="13" spans="1:30" ht="12" customHeight="1">
      <c r="A13" s="127" t="s">
        <v>188</v>
      </c>
      <c r="B13" s="235" t="s">
        <v>177</v>
      </c>
      <c r="C13" s="68">
        <v>4</v>
      </c>
      <c r="D13" s="63">
        <v>2</v>
      </c>
      <c r="E13" s="64">
        <v>8</v>
      </c>
      <c r="F13" s="70" t="str">
        <f>IF(SUM(E9:E16)=40," ",SUM(E9:E16)-40)</f>
        <v> </v>
      </c>
      <c r="G13" s="68">
        <v>3</v>
      </c>
      <c r="H13" s="63">
        <v>2</v>
      </c>
      <c r="I13" s="64">
        <v>8</v>
      </c>
      <c r="J13" s="70" t="str">
        <f>IF(SUM(I9:I16)=40," ",SUM(I9:I16)-40)</f>
        <v> </v>
      </c>
      <c r="K13" s="68">
        <v>6</v>
      </c>
      <c r="L13" s="63">
        <v>2</v>
      </c>
      <c r="M13" s="64">
        <v>8</v>
      </c>
      <c r="N13" s="70" t="str">
        <f>IF(SUM(M9:M16)=40," ",SUM(M9:M16)-40)</f>
        <v> </v>
      </c>
      <c r="O13" s="68">
        <v>5</v>
      </c>
      <c r="P13" s="63">
        <v>2</v>
      </c>
      <c r="Q13" s="64">
        <v>8</v>
      </c>
      <c r="R13" s="70" t="str">
        <f>IF(SUM(Q9:Q16)=40," ",SUM(Q9:Q16)-40)</f>
        <v> </v>
      </c>
      <c r="S13" s="68">
        <v>4</v>
      </c>
      <c r="T13" s="63">
        <v>1</v>
      </c>
      <c r="U13" s="64">
        <v>8</v>
      </c>
      <c r="V13" s="70" t="str">
        <f>IF(SUM(U9:U16)=40," ",SUM(U9:U16)-40)</f>
        <v> </v>
      </c>
      <c r="W13" s="68">
        <v>0</v>
      </c>
      <c r="X13" s="63">
        <v>0</v>
      </c>
      <c r="Y13" s="64">
        <v>0</v>
      </c>
      <c r="Z13" s="70">
        <f>IF(SUM(Y9:Y16)=40," ",SUM(Y9:Y16)-40)</f>
        <v>-40</v>
      </c>
      <c r="AA13" s="142">
        <f t="shared" si="1"/>
        <v>22</v>
      </c>
      <c r="AB13" s="141">
        <f t="shared" si="0"/>
        <v>9</v>
      </c>
      <c r="AC13" s="143">
        <f t="shared" si="0"/>
        <v>40</v>
      </c>
      <c r="AD13" s="248">
        <f t="shared" si="2"/>
        <v>2.1</v>
      </c>
    </row>
    <row r="14" spans="1:30" ht="12" customHeight="1">
      <c r="A14" s="127"/>
      <c r="B14" s="235"/>
      <c r="C14" s="68">
        <v>0</v>
      </c>
      <c r="D14" s="63">
        <v>0</v>
      </c>
      <c r="E14" s="64">
        <v>0</v>
      </c>
      <c r="F14" s="65"/>
      <c r="G14" s="68">
        <v>0</v>
      </c>
      <c r="H14" s="63">
        <v>0</v>
      </c>
      <c r="I14" s="64">
        <v>0</v>
      </c>
      <c r="J14" s="65"/>
      <c r="K14" s="68">
        <v>0</v>
      </c>
      <c r="L14" s="63">
        <v>0</v>
      </c>
      <c r="M14" s="64">
        <v>0</v>
      </c>
      <c r="N14" s="65"/>
      <c r="O14" s="68">
        <v>0</v>
      </c>
      <c r="P14" s="63">
        <v>0</v>
      </c>
      <c r="Q14" s="64">
        <v>0</v>
      </c>
      <c r="R14" s="65"/>
      <c r="S14" s="68">
        <v>0</v>
      </c>
      <c r="T14" s="63">
        <v>0</v>
      </c>
      <c r="U14" s="64">
        <v>0</v>
      </c>
      <c r="V14" s="65"/>
      <c r="W14" s="68">
        <v>0</v>
      </c>
      <c r="X14" s="63">
        <v>0</v>
      </c>
      <c r="Y14" s="64">
        <v>0</v>
      </c>
      <c r="Z14" s="65"/>
      <c r="AA14" s="142">
        <f t="shared" si="1"/>
        <v>0</v>
      </c>
      <c r="AB14" s="141">
        <f t="shared" si="0"/>
        <v>0</v>
      </c>
      <c r="AC14" s="143">
        <f t="shared" si="0"/>
        <v>0</v>
      </c>
      <c r="AD14" s="248" t="e">
        <f t="shared" si="2"/>
        <v>#DIV/0!</v>
      </c>
    </row>
    <row r="15" spans="1:30" ht="12" customHeight="1">
      <c r="A15" s="127"/>
      <c r="B15" s="235"/>
      <c r="C15" s="62">
        <v>0</v>
      </c>
      <c r="D15" s="63">
        <v>0</v>
      </c>
      <c r="E15" s="64">
        <v>0</v>
      </c>
      <c r="F15" s="71">
        <f>F16</f>
        <v>587</v>
      </c>
      <c r="G15" s="62">
        <v>0</v>
      </c>
      <c r="H15" s="63">
        <v>0</v>
      </c>
      <c r="I15" s="64">
        <v>0</v>
      </c>
      <c r="J15" s="71">
        <f>F15+J16</f>
        <v>1171</v>
      </c>
      <c r="K15" s="62">
        <v>0</v>
      </c>
      <c r="L15" s="63">
        <v>0</v>
      </c>
      <c r="M15" s="64">
        <v>0</v>
      </c>
      <c r="N15" s="71">
        <f>J15+N16</f>
        <v>1687</v>
      </c>
      <c r="O15" s="176">
        <v>0</v>
      </c>
      <c r="P15" s="114">
        <v>0</v>
      </c>
      <c r="Q15" s="64">
        <v>0</v>
      </c>
      <c r="R15" s="71">
        <f>N15+R16</f>
        <v>2305</v>
      </c>
      <c r="S15" s="62">
        <v>0</v>
      </c>
      <c r="T15" s="63">
        <v>0</v>
      </c>
      <c r="U15" s="64">
        <v>0</v>
      </c>
      <c r="V15" s="71">
        <f>R15+V16</f>
        <v>2800</v>
      </c>
      <c r="W15" s="62">
        <v>0</v>
      </c>
      <c r="X15" s="63">
        <v>0</v>
      </c>
      <c r="Y15" s="64">
        <v>0</v>
      </c>
      <c r="Z15" s="71">
        <f>V15+Z16</f>
        <v>2800</v>
      </c>
      <c r="AA15" s="142">
        <f t="shared" si="1"/>
        <v>0</v>
      </c>
      <c r="AB15" s="141">
        <f t="shared" si="0"/>
        <v>0</v>
      </c>
      <c r="AC15" s="143">
        <f t="shared" si="0"/>
        <v>0</v>
      </c>
      <c r="AD15" s="248" t="e">
        <f t="shared" si="2"/>
        <v>#DIV/0!</v>
      </c>
    </row>
    <row r="16" spans="1:30" ht="12" customHeight="1" thickBot="1">
      <c r="A16" s="128"/>
      <c r="B16" s="235"/>
      <c r="C16" s="72">
        <v>0</v>
      </c>
      <c r="D16" s="73">
        <v>0</v>
      </c>
      <c r="E16" s="74">
        <v>0</v>
      </c>
      <c r="F16" s="75">
        <f>SUM(C17:F17)</f>
        <v>587</v>
      </c>
      <c r="G16" s="72">
        <v>0</v>
      </c>
      <c r="H16" s="73">
        <v>0</v>
      </c>
      <c r="I16" s="74">
        <v>0</v>
      </c>
      <c r="J16" s="75">
        <f>SUM(G17:J17)</f>
        <v>584</v>
      </c>
      <c r="K16" s="72">
        <v>0</v>
      </c>
      <c r="L16" s="73">
        <v>0</v>
      </c>
      <c r="M16" s="74">
        <v>0</v>
      </c>
      <c r="N16" s="75">
        <f>SUM(K17:N17)</f>
        <v>516</v>
      </c>
      <c r="O16" s="72">
        <v>0</v>
      </c>
      <c r="P16" s="73">
        <v>0</v>
      </c>
      <c r="Q16" s="74">
        <v>0</v>
      </c>
      <c r="R16" s="75">
        <f>SUM(O17:R17)</f>
        <v>618</v>
      </c>
      <c r="S16" s="72">
        <v>0</v>
      </c>
      <c r="T16" s="73">
        <v>0</v>
      </c>
      <c r="U16" s="74">
        <v>0</v>
      </c>
      <c r="V16" s="75">
        <f>SUM(S17:V17)</f>
        <v>495</v>
      </c>
      <c r="W16" s="72">
        <v>0</v>
      </c>
      <c r="X16" s="73">
        <v>0</v>
      </c>
      <c r="Y16" s="74">
        <v>0</v>
      </c>
      <c r="Z16" s="75">
        <f>SUM(W17:Z17)</f>
        <v>0</v>
      </c>
      <c r="AA16" s="144">
        <f t="shared" si="1"/>
        <v>0</v>
      </c>
      <c r="AB16" s="145">
        <f t="shared" si="0"/>
        <v>0</v>
      </c>
      <c r="AC16" s="146">
        <f t="shared" si="0"/>
        <v>0</v>
      </c>
      <c r="AD16" s="248" t="e">
        <f t="shared" si="2"/>
        <v>#DIV/0!</v>
      </c>
    </row>
    <row r="17" spans="1:29" ht="15.75" customHeight="1">
      <c r="A17" s="280" t="s">
        <v>43</v>
      </c>
      <c r="B17" s="236"/>
      <c r="C17" s="201">
        <v>148</v>
      </c>
      <c r="D17" s="79">
        <v>172</v>
      </c>
      <c r="E17" s="79">
        <v>134</v>
      </c>
      <c r="F17" s="80">
        <v>133</v>
      </c>
      <c r="G17" s="117">
        <v>105</v>
      </c>
      <c r="H17" s="79">
        <v>175</v>
      </c>
      <c r="I17" s="79">
        <v>156</v>
      </c>
      <c r="J17" s="80">
        <v>148</v>
      </c>
      <c r="K17" s="117">
        <v>108</v>
      </c>
      <c r="L17" s="79">
        <v>154</v>
      </c>
      <c r="M17" s="79">
        <v>138</v>
      </c>
      <c r="N17" s="80">
        <v>116</v>
      </c>
      <c r="O17" s="117">
        <v>142</v>
      </c>
      <c r="P17" s="79">
        <v>138</v>
      </c>
      <c r="Q17" s="79">
        <v>168</v>
      </c>
      <c r="R17" s="80">
        <v>170</v>
      </c>
      <c r="S17" s="117">
        <v>154</v>
      </c>
      <c r="T17" s="79">
        <v>97</v>
      </c>
      <c r="U17" s="79">
        <v>103</v>
      </c>
      <c r="V17" s="80">
        <v>141</v>
      </c>
      <c r="W17" s="117"/>
      <c r="X17" s="79"/>
      <c r="Y17" s="79"/>
      <c r="Z17" s="80"/>
      <c r="AA17" s="255">
        <f>IF(SUM(C17:Z17)&lt;1," ",SUM(C17:Z17))</f>
        <v>2800</v>
      </c>
      <c r="AB17" s="256"/>
      <c r="AC17" s="257"/>
    </row>
    <row r="18" spans="1:29" ht="15.75" customHeight="1" thickBot="1">
      <c r="A18" s="281"/>
      <c r="B18" s="237"/>
      <c r="C18" s="82" t="s">
        <v>11</v>
      </c>
      <c r="D18" s="83" t="s">
        <v>12</v>
      </c>
      <c r="E18" s="83" t="s">
        <v>44</v>
      </c>
      <c r="F18" s="84" t="s">
        <v>45</v>
      </c>
      <c r="G18" s="85" t="s">
        <v>46</v>
      </c>
      <c r="H18" s="83" t="s">
        <v>47</v>
      </c>
      <c r="I18" s="83" t="s">
        <v>48</v>
      </c>
      <c r="J18" s="86" t="s">
        <v>49</v>
      </c>
      <c r="K18" s="85" t="s">
        <v>50</v>
      </c>
      <c r="L18" s="83" t="s">
        <v>51</v>
      </c>
      <c r="M18" s="83" t="s">
        <v>52</v>
      </c>
      <c r="N18" s="84" t="s">
        <v>53</v>
      </c>
      <c r="O18" s="85" t="s">
        <v>54</v>
      </c>
      <c r="P18" s="83" t="s">
        <v>55</v>
      </c>
      <c r="Q18" s="83" t="s">
        <v>56</v>
      </c>
      <c r="R18" s="86" t="s">
        <v>57</v>
      </c>
      <c r="S18" s="85" t="s">
        <v>58</v>
      </c>
      <c r="T18" s="83" t="s">
        <v>59</v>
      </c>
      <c r="U18" s="83" t="s">
        <v>60</v>
      </c>
      <c r="V18" s="84" t="s">
        <v>61</v>
      </c>
      <c r="W18" s="85" t="s">
        <v>78</v>
      </c>
      <c r="X18" s="83" t="s">
        <v>79</v>
      </c>
      <c r="Y18" s="83" t="s">
        <v>80</v>
      </c>
      <c r="Z18" s="86" t="s">
        <v>81</v>
      </c>
      <c r="AA18" s="258"/>
      <c r="AB18" s="259"/>
      <c r="AC18" s="260"/>
    </row>
    <row r="19" spans="1:29" ht="15" thickBot="1">
      <c r="A19" s="129"/>
      <c r="B19" s="238"/>
      <c r="C19" s="87"/>
      <c r="D19" s="87"/>
      <c r="E19" s="87"/>
      <c r="F19" s="87"/>
      <c r="G19" s="167"/>
      <c r="H19" s="87"/>
      <c r="I19" s="87"/>
      <c r="J19" s="87"/>
      <c r="K19" s="167"/>
      <c r="L19" s="163"/>
      <c r="M19" s="163"/>
      <c r="N19" s="164"/>
      <c r="O19" s="167"/>
      <c r="P19" s="163"/>
      <c r="Q19" s="163"/>
      <c r="R19" s="163"/>
      <c r="S19" s="167"/>
      <c r="T19" s="163"/>
      <c r="U19" s="163"/>
      <c r="V19" s="164"/>
      <c r="W19" s="163"/>
      <c r="X19" s="163"/>
      <c r="Y19" s="163"/>
      <c r="Z19" s="163"/>
      <c r="AA19" s="165"/>
      <c r="AB19" s="165"/>
      <c r="AC19" s="166"/>
    </row>
    <row r="20" spans="1:29" ht="15">
      <c r="A20" s="126" t="s">
        <v>313</v>
      </c>
      <c r="B20" s="110"/>
      <c r="C20" s="58"/>
      <c r="D20" s="59"/>
      <c r="E20" s="59"/>
      <c r="F20" s="60"/>
      <c r="G20" s="215"/>
      <c r="H20" s="59"/>
      <c r="I20" s="59"/>
      <c r="J20" s="60"/>
      <c r="K20" s="215"/>
      <c r="L20" s="140"/>
      <c r="M20" s="140"/>
      <c r="N20" s="139"/>
      <c r="O20" s="215"/>
      <c r="P20" s="140"/>
      <c r="Q20" s="140"/>
      <c r="R20" s="139"/>
      <c r="S20" s="215"/>
      <c r="T20" s="140"/>
      <c r="U20" s="140"/>
      <c r="V20" s="139"/>
      <c r="W20" s="215"/>
      <c r="X20" s="140"/>
      <c r="Y20" s="140"/>
      <c r="Z20" s="139"/>
      <c r="AA20" s="261"/>
      <c r="AB20" s="262"/>
      <c r="AC20" s="263"/>
    </row>
    <row r="21" spans="1:30" ht="12" customHeight="1">
      <c r="A21" s="203" t="s">
        <v>192</v>
      </c>
      <c r="B21" s="235" t="s">
        <v>177</v>
      </c>
      <c r="C21" s="62">
        <v>0</v>
      </c>
      <c r="D21" s="63">
        <v>0</v>
      </c>
      <c r="E21" s="64">
        <v>1</v>
      </c>
      <c r="F21" s="65"/>
      <c r="G21" s="62">
        <v>0</v>
      </c>
      <c r="H21" s="63">
        <v>0</v>
      </c>
      <c r="I21" s="64">
        <v>2</v>
      </c>
      <c r="J21" s="65"/>
      <c r="K21" s="62">
        <v>1</v>
      </c>
      <c r="L21" s="63">
        <v>0</v>
      </c>
      <c r="M21" s="64">
        <v>1</v>
      </c>
      <c r="N21" s="65"/>
      <c r="O21" s="62">
        <v>2</v>
      </c>
      <c r="P21" s="63">
        <v>0</v>
      </c>
      <c r="Q21" s="64">
        <v>4</v>
      </c>
      <c r="R21" s="65"/>
      <c r="S21" s="62">
        <v>0</v>
      </c>
      <c r="T21" s="63">
        <v>1</v>
      </c>
      <c r="U21" s="64">
        <v>2</v>
      </c>
      <c r="V21" s="65"/>
      <c r="W21" s="62">
        <v>0</v>
      </c>
      <c r="X21" s="63">
        <v>0</v>
      </c>
      <c r="Y21" s="64">
        <v>0</v>
      </c>
      <c r="Z21" s="65"/>
      <c r="AA21" s="142">
        <f>IF(C21+G21+K21+O21+S21+W21&lt;1,0,C21+G21+K21+O21+S21+W21)</f>
        <v>3</v>
      </c>
      <c r="AB21" s="141">
        <f aca="true" t="shared" si="3" ref="AB21:AC28">IF(D21+H21+L21+P21+T21+X21&lt;1,0,D21+H21+L21+P21+T21+X21)</f>
        <v>1</v>
      </c>
      <c r="AC21" s="143">
        <f t="shared" si="3"/>
        <v>10</v>
      </c>
      <c r="AD21" s="248">
        <f>SUM(((AA21*3)+(AB21*2))/AC21)</f>
        <v>1.1</v>
      </c>
    </row>
    <row r="22" spans="1:30" ht="12" customHeight="1">
      <c r="A22" s="203" t="s">
        <v>193</v>
      </c>
      <c r="B22" s="235" t="s">
        <v>177</v>
      </c>
      <c r="C22" s="68">
        <v>5</v>
      </c>
      <c r="D22" s="63">
        <v>2</v>
      </c>
      <c r="E22" s="64">
        <v>8</v>
      </c>
      <c r="F22" s="65"/>
      <c r="G22" s="68">
        <v>2</v>
      </c>
      <c r="H22" s="63">
        <v>3</v>
      </c>
      <c r="I22" s="64">
        <v>8</v>
      </c>
      <c r="J22" s="65"/>
      <c r="K22" s="68">
        <v>3</v>
      </c>
      <c r="L22" s="63">
        <v>1</v>
      </c>
      <c r="M22" s="64">
        <v>7</v>
      </c>
      <c r="N22" s="65"/>
      <c r="O22" s="68">
        <v>0</v>
      </c>
      <c r="P22" s="63">
        <v>1</v>
      </c>
      <c r="Q22" s="64">
        <v>4</v>
      </c>
      <c r="R22" s="65"/>
      <c r="S22" s="68">
        <v>4</v>
      </c>
      <c r="T22" s="63">
        <v>2</v>
      </c>
      <c r="U22" s="64">
        <v>6</v>
      </c>
      <c r="V22" s="65"/>
      <c r="W22" s="68">
        <v>0</v>
      </c>
      <c r="X22" s="63">
        <v>0</v>
      </c>
      <c r="Y22" s="64">
        <v>0</v>
      </c>
      <c r="Z22" s="65"/>
      <c r="AA22" s="142">
        <f aca="true" t="shared" si="4" ref="AA22:AA28">IF(C22+G22+K22+O22+S22+W22&lt;1,0,C22+G22+K22+O22+S22+W22)</f>
        <v>14</v>
      </c>
      <c r="AB22" s="141">
        <f t="shared" si="3"/>
        <v>9</v>
      </c>
      <c r="AC22" s="143">
        <f t="shared" si="3"/>
        <v>33</v>
      </c>
      <c r="AD22" s="248">
        <f aca="true" t="shared" si="5" ref="AD22:AD28">SUM(((AA22*3)+(AB22*2))/AC22)</f>
        <v>1.8181818181818181</v>
      </c>
    </row>
    <row r="23" spans="1:30" ht="12" customHeight="1">
      <c r="A23" s="203" t="s">
        <v>194</v>
      </c>
      <c r="B23" s="235" t="s">
        <v>177</v>
      </c>
      <c r="C23" s="68">
        <v>4</v>
      </c>
      <c r="D23" s="63">
        <v>3</v>
      </c>
      <c r="E23" s="64">
        <v>8</v>
      </c>
      <c r="F23" s="65"/>
      <c r="G23" s="68">
        <v>2</v>
      </c>
      <c r="H23" s="63">
        <v>2</v>
      </c>
      <c r="I23" s="64">
        <v>4</v>
      </c>
      <c r="J23" s="65"/>
      <c r="K23" s="68">
        <v>4</v>
      </c>
      <c r="L23" s="63">
        <v>3</v>
      </c>
      <c r="M23" s="64">
        <v>8</v>
      </c>
      <c r="N23" s="65"/>
      <c r="O23" s="68">
        <v>3</v>
      </c>
      <c r="P23" s="63">
        <v>2</v>
      </c>
      <c r="Q23" s="64">
        <v>8</v>
      </c>
      <c r="R23" s="65"/>
      <c r="S23" s="68">
        <v>4</v>
      </c>
      <c r="T23" s="63">
        <v>0</v>
      </c>
      <c r="U23" s="64">
        <v>6</v>
      </c>
      <c r="V23" s="65"/>
      <c r="W23" s="68">
        <v>0</v>
      </c>
      <c r="X23" s="63">
        <v>0</v>
      </c>
      <c r="Y23" s="64">
        <v>0</v>
      </c>
      <c r="Z23" s="65"/>
      <c r="AA23" s="142">
        <f t="shared" si="4"/>
        <v>17</v>
      </c>
      <c r="AB23" s="141">
        <f t="shared" si="3"/>
        <v>10</v>
      </c>
      <c r="AC23" s="143">
        <f t="shared" si="3"/>
        <v>34</v>
      </c>
      <c r="AD23" s="248">
        <f t="shared" si="5"/>
        <v>2.088235294117647</v>
      </c>
    </row>
    <row r="24" spans="1:30" ht="12" customHeight="1">
      <c r="A24" s="203" t="s">
        <v>195</v>
      </c>
      <c r="B24" s="235" t="s">
        <v>177</v>
      </c>
      <c r="C24" s="68">
        <v>4</v>
      </c>
      <c r="D24" s="69">
        <v>3</v>
      </c>
      <c r="E24" s="64">
        <v>8</v>
      </c>
      <c r="F24" s="65"/>
      <c r="G24" s="68">
        <v>4</v>
      </c>
      <c r="H24" s="69">
        <v>1</v>
      </c>
      <c r="I24" s="64">
        <v>8</v>
      </c>
      <c r="J24" s="65"/>
      <c r="K24" s="68">
        <v>6</v>
      </c>
      <c r="L24" s="69">
        <v>2</v>
      </c>
      <c r="M24" s="64">
        <v>8</v>
      </c>
      <c r="N24" s="65"/>
      <c r="O24" s="68">
        <v>5</v>
      </c>
      <c r="P24" s="69">
        <v>2</v>
      </c>
      <c r="Q24" s="64">
        <v>8</v>
      </c>
      <c r="R24" s="65"/>
      <c r="S24" s="68">
        <v>3</v>
      </c>
      <c r="T24" s="69">
        <v>2</v>
      </c>
      <c r="U24" s="64">
        <v>8</v>
      </c>
      <c r="V24" s="65"/>
      <c r="W24" s="68">
        <v>0</v>
      </c>
      <c r="X24" s="69">
        <v>0</v>
      </c>
      <c r="Y24" s="64">
        <v>0</v>
      </c>
      <c r="Z24" s="65"/>
      <c r="AA24" s="142">
        <f t="shared" si="4"/>
        <v>22</v>
      </c>
      <c r="AB24" s="141">
        <f t="shared" si="3"/>
        <v>10</v>
      </c>
      <c r="AC24" s="143">
        <f t="shared" si="3"/>
        <v>40</v>
      </c>
      <c r="AD24" s="248">
        <f t="shared" si="5"/>
        <v>2.15</v>
      </c>
    </row>
    <row r="25" spans="1:30" ht="12" customHeight="1">
      <c r="A25" s="250" t="s">
        <v>196</v>
      </c>
      <c r="B25" s="235" t="s">
        <v>177</v>
      </c>
      <c r="C25" s="68">
        <v>6</v>
      </c>
      <c r="D25" s="63">
        <v>0</v>
      </c>
      <c r="E25" s="64">
        <v>8</v>
      </c>
      <c r="F25" s="70" t="str">
        <f>IF(SUM(E21:E28)=40," ",SUM(E21:E28)-40)</f>
        <v> </v>
      </c>
      <c r="G25" s="68">
        <v>4</v>
      </c>
      <c r="H25" s="63">
        <v>2</v>
      </c>
      <c r="I25" s="64">
        <v>8</v>
      </c>
      <c r="J25" s="70" t="str">
        <f>IF(SUM(I21:I28)=40," ",SUM(I21:I28)-40)</f>
        <v> </v>
      </c>
      <c r="K25" s="68">
        <v>5</v>
      </c>
      <c r="L25" s="63">
        <v>1</v>
      </c>
      <c r="M25" s="64">
        <v>8</v>
      </c>
      <c r="N25" s="70" t="str">
        <f>IF(SUM(M21:M28)=40," ",SUM(M21:M28)-40)</f>
        <v> </v>
      </c>
      <c r="O25" s="68">
        <v>6</v>
      </c>
      <c r="P25" s="63">
        <v>1</v>
      </c>
      <c r="Q25" s="64">
        <v>8</v>
      </c>
      <c r="R25" s="70" t="str">
        <f>IF(SUM(Q21:Q28)=40," ",SUM(Q21:Q28)-40)</f>
        <v> </v>
      </c>
      <c r="S25" s="68">
        <v>5</v>
      </c>
      <c r="T25" s="63">
        <v>2</v>
      </c>
      <c r="U25" s="64">
        <v>8</v>
      </c>
      <c r="V25" s="70" t="str">
        <f>IF(SUM(U21:U28)=40," ",SUM(U21:U28)-40)</f>
        <v> </v>
      </c>
      <c r="W25" s="68">
        <v>0</v>
      </c>
      <c r="X25" s="63">
        <v>0</v>
      </c>
      <c r="Y25" s="64">
        <v>0</v>
      </c>
      <c r="Z25" s="70">
        <f>IF(SUM(Y21:Y28)=40," ",SUM(Y21:Y28)-40)</f>
        <v>-40</v>
      </c>
      <c r="AA25" s="142">
        <f t="shared" si="4"/>
        <v>26</v>
      </c>
      <c r="AB25" s="141">
        <f t="shared" si="3"/>
        <v>6</v>
      </c>
      <c r="AC25" s="143">
        <f t="shared" si="3"/>
        <v>40</v>
      </c>
      <c r="AD25" s="248">
        <f t="shared" si="5"/>
        <v>2.25</v>
      </c>
    </row>
    <row r="26" spans="1:30" ht="12" customHeight="1">
      <c r="A26" s="203" t="s">
        <v>189</v>
      </c>
      <c r="B26" s="235" t="s">
        <v>177</v>
      </c>
      <c r="C26" s="68">
        <v>0</v>
      </c>
      <c r="D26" s="63">
        <v>0</v>
      </c>
      <c r="E26" s="64">
        <v>0</v>
      </c>
      <c r="F26" s="65"/>
      <c r="G26" s="68">
        <v>1</v>
      </c>
      <c r="H26" s="63">
        <v>1</v>
      </c>
      <c r="I26" s="64">
        <v>4</v>
      </c>
      <c r="J26" s="65"/>
      <c r="K26" s="68">
        <v>1</v>
      </c>
      <c r="L26" s="63">
        <v>0</v>
      </c>
      <c r="M26" s="64">
        <v>1</v>
      </c>
      <c r="N26" s="65"/>
      <c r="O26" s="68">
        <v>1</v>
      </c>
      <c r="P26" s="63">
        <v>0</v>
      </c>
      <c r="Q26" s="64">
        <v>3</v>
      </c>
      <c r="R26" s="65"/>
      <c r="S26" s="68">
        <v>0</v>
      </c>
      <c r="T26" s="63">
        <v>1</v>
      </c>
      <c r="U26" s="64">
        <v>2</v>
      </c>
      <c r="V26" s="65"/>
      <c r="W26" s="68">
        <v>0</v>
      </c>
      <c r="X26" s="63">
        <v>0</v>
      </c>
      <c r="Y26" s="64">
        <v>0</v>
      </c>
      <c r="Z26" s="65"/>
      <c r="AA26" s="142">
        <f t="shared" si="4"/>
        <v>3</v>
      </c>
      <c r="AB26" s="141">
        <f t="shared" si="3"/>
        <v>2</v>
      </c>
      <c r="AC26" s="143">
        <f t="shared" si="3"/>
        <v>10</v>
      </c>
      <c r="AD26" s="248">
        <f t="shared" si="5"/>
        <v>1.3</v>
      </c>
    </row>
    <row r="27" spans="1:30" ht="12" customHeight="1">
      <c r="A27" s="203" t="s">
        <v>190</v>
      </c>
      <c r="B27" s="235" t="s">
        <v>177</v>
      </c>
      <c r="C27" s="62">
        <v>0</v>
      </c>
      <c r="D27" s="63">
        <v>0</v>
      </c>
      <c r="E27" s="64">
        <v>0</v>
      </c>
      <c r="F27" s="71">
        <f>F28</f>
        <v>741</v>
      </c>
      <c r="G27" s="62">
        <v>0</v>
      </c>
      <c r="H27" s="63">
        <v>0</v>
      </c>
      <c r="I27" s="64">
        <v>2</v>
      </c>
      <c r="J27" s="71">
        <f>F27+J28</f>
        <v>1383</v>
      </c>
      <c r="K27" s="62">
        <v>0</v>
      </c>
      <c r="L27" s="63">
        <v>0</v>
      </c>
      <c r="M27" s="64">
        <v>0</v>
      </c>
      <c r="N27" s="71">
        <f>J27+N28</f>
        <v>2179</v>
      </c>
      <c r="O27" s="216">
        <v>0</v>
      </c>
      <c r="P27" s="114">
        <v>0</v>
      </c>
      <c r="Q27" s="64">
        <v>1</v>
      </c>
      <c r="R27" s="71">
        <f>N27+R28</f>
        <v>2834</v>
      </c>
      <c r="S27" s="62">
        <v>0</v>
      </c>
      <c r="T27" s="63">
        <v>1</v>
      </c>
      <c r="U27" s="64">
        <v>2</v>
      </c>
      <c r="V27" s="71">
        <f>R27+V28</f>
        <v>3574</v>
      </c>
      <c r="W27" s="62">
        <v>0</v>
      </c>
      <c r="X27" s="63">
        <v>0</v>
      </c>
      <c r="Y27" s="64">
        <v>0</v>
      </c>
      <c r="Z27" s="71">
        <f>V27+Z28</f>
        <v>3574</v>
      </c>
      <c r="AA27" s="142">
        <f t="shared" si="4"/>
        <v>0</v>
      </c>
      <c r="AB27" s="141">
        <f t="shared" si="3"/>
        <v>1</v>
      </c>
      <c r="AC27" s="143">
        <f t="shared" si="3"/>
        <v>5</v>
      </c>
      <c r="AD27" s="248">
        <f t="shared" si="5"/>
        <v>0.4</v>
      </c>
    </row>
    <row r="28" spans="1:30" ht="12" customHeight="1" thickBot="1">
      <c r="A28" s="203" t="s">
        <v>191</v>
      </c>
      <c r="B28" s="235" t="s">
        <v>177</v>
      </c>
      <c r="C28" s="72">
        <v>2</v>
      </c>
      <c r="D28" s="73">
        <v>1</v>
      </c>
      <c r="E28" s="74">
        <v>7</v>
      </c>
      <c r="F28" s="75">
        <f>SUM(C29:F29)</f>
        <v>741</v>
      </c>
      <c r="G28" s="72">
        <v>1</v>
      </c>
      <c r="H28" s="73">
        <v>1</v>
      </c>
      <c r="I28" s="74">
        <v>4</v>
      </c>
      <c r="J28" s="75">
        <f>SUM(G29:J29)</f>
        <v>642</v>
      </c>
      <c r="K28" s="72">
        <v>2</v>
      </c>
      <c r="L28" s="73">
        <v>0</v>
      </c>
      <c r="M28" s="74">
        <v>7</v>
      </c>
      <c r="N28" s="75">
        <f>SUM(K29:N29)</f>
        <v>796</v>
      </c>
      <c r="O28" s="72">
        <v>1</v>
      </c>
      <c r="P28" s="73">
        <v>1</v>
      </c>
      <c r="Q28" s="74">
        <v>4</v>
      </c>
      <c r="R28" s="75">
        <f>SUM(O29:R29)</f>
        <v>655</v>
      </c>
      <c r="S28" s="72">
        <v>4</v>
      </c>
      <c r="T28" s="73">
        <v>1</v>
      </c>
      <c r="U28" s="74">
        <v>6</v>
      </c>
      <c r="V28" s="75">
        <f>SUM(S29:V29)</f>
        <v>740</v>
      </c>
      <c r="W28" s="72">
        <v>0</v>
      </c>
      <c r="X28" s="73">
        <v>0</v>
      </c>
      <c r="Y28" s="74">
        <v>0</v>
      </c>
      <c r="Z28" s="75">
        <f>SUM(W29:Z29)</f>
        <v>0</v>
      </c>
      <c r="AA28" s="144">
        <f t="shared" si="4"/>
        <v>10</v>
      </c>
      <c r="AB28" s="145">
        <f t="shared" si="3"/>
        <v>4</v>
      </c>
      <c r="AC28" s="146">
        <f t="shared" si="3"/>
        <v>28</v>
      </c>
      <c r="AD28" s="248">
        <f t="shared" si="5"/>
        <v>1.3571428571428572</v>
      </c>
    </row>
    <row r="29" spans="1:29" ht="15.75" customHeight="1">
      <c r="A29" s="280" t="s">
        <v>43</v>
      </c>
      <c r="B29" s="236"/>
      <c r="C29" s="117">
        <v>168</v>
      </c>
      <c r="D29" s="79">
        <v>155</v>
      </c>
      <c r="E29" s="79">
        <v>229</v>
      </c>
      <c r="F29" s="80">
        <v>189</v>
      </c>
      <c r="G29" s="117">
        <v>191</v>
      </c>
      <c r="H29" s="79">
        <v>150</v>
      </c>
      <c r="I29" s="79">
        <v>149</v>
      </c>
      <c r="J29" s="80">
        <v>152</v>
      </c>
      <c r="K29" s="117">
        <v>167</v>
      </c>
      <c r="L29" s="79">
        <v>204</v>
      </c>
      <c r="M29" s="79">
        <v>211</v>
      </c>
      <c r="N29" s="80">
        <v>214</v>
      </c>
      <c r="O29" s="117">
        <v>166</v>
      </c>
      <c r="P29" s="79">
        <v>131</v>
      </c>
      <c r="Q29" s="79">
        <v>208</v>
      </c>
      <c r="R29" s="80">
        <v>150</v>
      </c>
      <c r="S29" s="117">
        <v>191</v>
      </c>
      <c r="T29" s="79">
        <v>227</v>
      </c>
      <c r="U29" s="79">
        <v>201</v>
      </c>
      <c r="V29" s="80">
        <v>121</v>
      </c>
      <c r="W29" s="117"/>
      <c r="X29" s="79"/>
      <c r="Y29" s="79"/>
      <c r="Z29" s="80"/>
      <c r="AA29" s="255">
        <f>IF(SUM(C29:Z29)&lt;1," ",SUM(C29:Z29))</f>
        <v>3574</v>
      </c>
      <c r="AB29" s="256"/>
      <c r="AC29" s="257"/>
    </row>
    <row r="30" spans="1:29" ht="15.75" customHeight="1" thickBot="1">
      <c r="A30" s="281"/>
      <c r="B30" s="237"/>
      <c r="C30" s="82" t="s">
        <v>11</v>
      </c>
      <c r="D30" s="83" t="s">
        <v>12</v>
      </c>
      <c r="E30" s="83" t="s">
        <v>44</v>
      </c>
      <c r="F30" s="84" t="s">
        <v>45</v>
      </c>
      <c r="G30" s="85" t="s">
        <v>46</v>
      </c>
      <c r="H30" s="83" t="s">
        <v>47</v>
      </c>
      <c r="I30" s="83" t="s">
        <v>48</v>
      </c>
      <c r="J30" s="86" t="s">
        <v>49</v>
      </c>
      <c r="K30" s="85" t="s">
        <v>50</v>
      </c>
      <c r="L30" s="83" t="s">
        <v>51</v>
      </c>
      <c r="M30" s="83" t="s">
        <v>52</v>
      </c>
      <c r="N30" s="84" t="s">
        <v>53</v>
      </c>
      <c r="O30" s="85" t="s">
        <v>54</v>
      </c>
      <c r="P30" s="83" t="s">
        <v>55</v>
      </c>
      <c r="Q30" s="83" t="s">
        <v>56</v>
      </c>
      <c r="R30" s="86" t="s">
        <v>57</v>
      </c>
      <c r="S30" s="85" t="s">
        <v>58</v>
      </c>
      <c r="T30" s="83" t="s">
        <v>59</v>
      </c>
      <c r="U30" s="83" t="s">
        <v>60</v>
      </c>
      <c r="V30" s="84" t="s">
        <v>61</v>
      </c>
      <c r="W30" s="85" t="s">
        <v>78</v>
      </c>
      <c r="X30" s="83" t="s">
        <v>79</v>
      </c>
      <c r="Y30" s="83" t="s">
        <v>80</v>
      </c>
      <c r="Z30" s="86" t="s">
        <v>81</v>
      </c>
      <c r="AA30" s="258"/>
      <c r="AB30" s="259"/>
      <c r="AC30" s="260"/>
    </row>
    <row r="31" spans="1:29" ht="15" thickBot="1">
      <c r="A31" s="129"/>
      <c r="B31" s="238"/>
      <c r="C31" s="87"/>
      <c r="D31" s="87"/>
      <c r="E31" s="87"/>
      <c r="F31" s="87"/>
      <c r="G31" s="167"/>
      <c r="H31" s="87"/>
      <c r="I31" s="87"/>
      <c r="J31" s="87"/>
      <c r="K31" s="167"/>
      <c r="L31" s="163"/>
      <c r="M31" s="163"/>
      <c r="N31" s="164"/>
      <c r="O31" s="167"/>
      <c r="P31" s="163"/>
      <c r="Q31" s="163"/>
      <c r="R31" s="163"/>
      <c r="S31" s="167"/>
      <c r="T31" s="163"/>
      <c r="U31" s="163"/>
      <c r="V31" s="164"/>
      <c r="W31" s="163"/>
      <c r="X31" s="163"/>
      <c r="Y31" s="163"/>
      <c r="Z31" s="163"/>
      <c r="AA31" s="165"/>
      <c r="AB31" s="165"/>
      <c r="AC31" s="166"/>
    </row>
    <row r="32" spans="1:29" ht="15">
      <c r="A32" s="126" t="s">
        <v>245</v>
      </c>
      <c r="B32" s="110"/>
      <c r="C32" s="58"/>
      <c r="D32" s="59"/>
      <c r="E32" s="59"/>
      <c r="F32" s="60"/>
      <c r="G32" s="215"/>
      <c r="H32" s="59"/>
      <c r="I32" s="59"/>
      <c r="J32" s="60"/>
      <c r="K32" s="215"/>
      <c r="L32" s="140"/>
      <c r="M32" s="140"/>
      <c r="N32" s="139"/>
      <c r="O32" s="215"/>
      <c r="P32" s="140"/>
      <c r="Q32" s="140"/>
      <c r="R32" s="139"/>
      <c r="S32" s="215"/>
      <c r="T32" s="140"/>
      <c r="U32" s="140"/>
      <c r="V32" s="139"/>
      <c r="W32" s="215"/>
      <c r="X32" s="140"/>
      <c r="Y32" s="140"/>
      <c r="Z32" s="139"/>
      <c r="AA32" s="261"/>
      <c r="AB32" s="262"/>
      <c r="AC32" s="263"/>
    </row>
    <row r="33" spans="1:30" ht="12" customHeight="1">
      <c r="A33" s="203" t="s">
        <v>246</v>
      </c>
      <c r="B33" s="235" t="s">
        <v>177</v>
      </c>
      <c r="C33" s="62">
        <v>0</v>
      </c>
      <c r="D33" s="63">
        <v>0</v>
      </c>
      <c r="E33" s="64">
        <v>0</v>
      </c>
      <c r="F33" s="65"/>
      <c r="G33" s="62">
        <v>0</v>
      </c>
      <c r="H33" s="63">
        <v>0</v>
      </c>
      <c r="I33" s="64">
        <v>0</v>
      </c>
      <c r="J33" s="65"/>
      <c r="K33" s="62">
        <v>0</v>
      </c>
      <c r="L33" s="63">
        <v>0</v>
      </c>
      <c r="M33" s="64">
        <v>0</v>
      </c>
      <c r="N33" s="65"/>
      <c r="O33" s="62">
        <v>0</v>
      </c>
      <c r="P33" s="63">
        <v>0</v>
      </c>
      <c r="Q33" s="64">
        <v>0</v>
      </c>
      <c r="R33" s="65"/>
      <c r="S33" s="62">
        <v>0</v>
      </c>
      <c r="T33" s="63">
        <v>0</v>
      </c>
      <c r="U33" s="64">
        <v>0</v>
      </c>
      <c r="V33" s="65"/>
      <c r="W33" s="62">
        <v>0</v>
      </c>
      <c r="X33" s="63">
        <v>0</v>
      </c>
      <c r="Y33" s="64">
        <v>0</v>
      </c>
      <c r="Z33" s="65"/>
      <c r="AA33" s="142">
        <f>IF(C33+G33+K33+O33+S33+W33&lt;1,0,C33+G33+K33+O33+S33+W33)</f>
        <v>0</v>
      </c>
      <c r="AB33" s="141">
        <f aca="true" t="shared" si="6" ref="AB33:AC40">IF(D33+H33+L33+P33+T33+X33&lt;1,0,D33+H33+L33+P33+T33+X33)</f>
        <v>0</v>
      </c>
      <c r="AC33" s="143">
        <f t="shared" si="6"/>
        <v>0</v>
      </c>
      <c r="AD33" s="248" t="e">
        <f>SUM(((AA33*3)+(AB33*2))/AC33)</f>
        <v>#DIV/0!</v>
      </c>
    </row>
    <row r="34" spans="1:30" ht="12" customHeight="1">
      <c r="A34" s="250" t="s">
        <v>247</v>
      </c>
      <c r="B34" s="235" t="s">
        <v>184</v>
      </c>
      <c r="C34" s="68">
        <v>0</v>
      </c>
      <c r="D34" s="63">
        <v>0</v>
      </c>
      <c r="E34" s="64">
        <v>8</v>
      </c>
      <c r="F34" s="65"/>
      <c r="G34" s="68">
        <v>0</v>
      </c>
      <c r="H34" s="63">
        <v>2</v>
      </c>
      <c r="I34" s="64">
        <v>8</v>
      </c>
      <c r="J34" s="65"/>
      <c r="K34" s="68">
        <v>2</v>
      </c>
      <c r="L34" s="63">
        <v>0</v>
      </c>
      <c r="M34" s="64">
        <v>8</v>
      </c>
      <c r="N34" s="65"/>
      <c r="O34" s="68">
        <v>0</v>
      </c>
      <c r="P34" s="63">
        <v>1</v>
      </c>
      <c r="Q34" s="64">
        <v>8</v>
      </c>
      <c r="R34" s="65"/>
      <c r="S34" s="68">
        <v>1</v>
      </c>
      <c r="T34" s="63">
        <v>0</v>
      </c>
      <c r="U34" s="64">
        <v>8</v>
      </c>
      <c r="V34" s="65"/>
      <c r="W34" s="68">
        <v>0</v>
      </c>
      <c r="X34" s="63">
        <v>0</v>
      </c>
      <c r="Y34" s="64">
        <v>0</v>
      </c>
      <c r="Z34" s="65"/>
      <c r="AA34" s="142">
        <f aca="true" t="shared" si="7" ref="AA34:AA40">IF(C34+G34+K34+O34+S34+W34&lt;1,0,C34+G34+K34+O34+S34+W34)</f>
        <v>3</v>
      </c>
      <c r="AB34" s="141">
        <f t="shared" si="6"/>
        <v>3</v>
      </c>
      <c r="AC34" s="143">
        <f t="shared" si="6"/>
        <v>40</v>
      </c>
      <c r="AD34" s="248">
        <f aca="true" t="shared" si="8" ref="AD34:AD40">SUM(((AA34*3)+(AB34*2))/AC34)</f>
        <v>0.375</v>
      </c>
    </row>
    <row r="35" spans="1:30" ht="12" customHeight="1">
      <c r="A35" s="203" t="s">
        <v>248</v>
      </c>
      <c r="B35" s="235" t="s">
        <v>177</v>
      </c>
      <c r="C35" s="68">
        <v>1</v>
      </c>
      <c r="D35" s="63">
        <v>1</v>
      </c>
      <c r="E35" s="64">
        <v>8</v>
      </c>
      <c r="F35" s="65"/>
      <c r="G35" s="68">
        <v>1</v>
      </c>
      <c r="H35" s="63">
        <v>3</v>
      </c>
      <c r="I35" s="64">
        <v>8</v>
      </c>
      <c r="J35" s="65"/>
      <c r="K35" s="68">
        <v>0</v>
      </c>
      <c r="L35" s="63">
        <v>1</v>
      </c>
      <c r="M35" s="64">
        <v>8</v>
      </c>
      <c r="N35" s="65"/>
      <c r="O35" s="68">
        <v>2</v>
      </c>
      <c r="P35" s="63">
        <v>2</v>
      </c>
      <c r="Q35" s="64">
        <v>8</v>
      </c>
      <c r="R35" s="65"/>
      <c r="S35" s="68">
        <v>0</v>
      </c>
      <c r="T35" s="63">
        <v>1</v>
      </c>
      <c r="U35" s="64">
        <v>8</v>
      </c>
      <c r="V35" s="65"/>
      <c r="W35" s="68">
        <v>0</v>
      </c>
      <c r="X35" s="63">
        <v>0</v>
      </c>
      <c r="Y35" s="64">
        <v>0</v>
      </c>
      <c r="Z35" s="65"/>
      <c r="AA35" s="142">
        <f t="shared" si="7"/>
        <v>4</v>
      </c>
      <c r="AB35" s="141">
        <f t="shared" si="6"/>
        <v>8</v>
      </c>
      <c r="AC35" s="143">
        <f t="shared" si="6"/>
        <v>40</v>
      </c>
      <c r="AD35" s="248">
        <f t="shared" si="8"/>
        <v>0.7</v>
      </c>
    </row>
    <row r="36" spans="1:30" ht="12" customHeight="1">
      <c r="A36" s="203" t="s">
        <v>249</v>
      </c>
      <c r="B36" s="254" t="s">
        <v>177</v>
      </c>
      <c r="C36" s="68">
        <v>0</v>
      </c>
      <c r="D36" s="69">
        <v>0</v>
      </c>
      <c r="E36" s="64">
        <v>8</v>
      </c>
      <c r="F36" s="65"/>
      <c r="G36" s="68">
        <v>0</v>
      </c>
      <c r="H36" s="69">
        <v>0</v>
      </c>
      <c r="I36" s="64">
        <v>8</v>
      </c>
      <c r="J36" s="65"/>
      <c r="K36" s="68">
        <v>0</v>
      </c>
      <c r="L36" s="69">
        <v>0</v>
      </c>
      <c r="M36" s="64">
        <v>8</v>
      </c>
      <c r="N36" s="65"/>
      <c r="O36" s="68">
        <v>0</v>
      </c>
      <c r="P36" s="69">
        <v>0</v>
      </c>
      <c r="Q36" s="64">
        <v>8</v>
      </c>
      <c r="R36" s="65"/>
      <c r="S36" s="68">
        <v>0</v>
      </c>
      <c r="T36" s="69">
        <v>0</v>
      </c>
      <c r="U36" s="64">
        <v>8</v>
      </c>
      <c r="V36" s="65"/>
      <c r="W36" s="68">
        <v>0</v>
      </c>
      <c r="X36" s="69">
        <v>0</v>
      </c>
      <c r="Y36" s="64">
        <v>0</v>
      </c>
      <c r="Z36" s="65"/>
      <c r="AA36" s="142">
        <f t="shared" si="7"/>
        <v>0</v>
      </c>
      <c r="AB36" s="141">
        <f t="shared" si="6"/>
        <v>0</v>
      </c>
      <c r="AC36" s="143">
        <f t="shared" si="6"/>
        <v>40</v>
      </c>
      <c r="AD36" s="248">
        <f t="shared" si="8"/>
        <v>0</v>
      </c>
    </row>
    <row r="37" spans="1:30" ht="12" customHeight="1">
      <c r="A37" s="203" t="s">
        <v>250</v>
      </c>
      <c r="B37" s="235" t="s">
        <v>177</v>
      </c>
      <c r="C37" s="68">
        <v>0</v>
      </c>
      <c r="D37" s="63">
        <v>1</v>
      </c>
      <c r="E37" s="64">
        <v>8</v>
      </c>
      <c r="F37" s="70" t="str">
        <f>IF(SUM(E33:E40)=40," ",SUM(E33:E40)-40)</f>
        <v> </v>
      </c>
      <c r="G37" s="68">
        <v>0</v>
      </c>
      <c r="H37" s="63">
        <v>0</v>
      </c>
      <c r="I37" s="64">
        <v>8</v>
      </c>
      <c r="J37" s="70" t="str">
        <f>IF(SUM(I33:I40)=40," ",SUM(I33:I40)-40)</f>
        <v> </v>
      </c>
      <c r="K37" s="68">
        <v>1</v>
      </c>
      <c r="L37" s="63">
        <v>1</v>
      </c>
      <c r="M37" s="64">
        <v>8</v>
      </c>
      <c r="N37" s="70" t="str">
        <f>IF(SUM(M33:M40)=40," ",SUM(M33:M40)-40)</f>
        <v> </v>
      </c>
      <c r="O37" s="68">
        <v>0</v>
      </c>
      <c r="P37" s="63">
        <v>1</v>
      </c>
      <c r="Q37" s="64">
        <v>8</v>
      </c>
      <c r="R37" s="70" t="str">
        <f>IF(SUM(Q33:Q40)=40," ",SUM(Q33:Q40)-40)</f>
        <v> </v>
      </c>
      <c r="S37" s="68">
        <v>0</v>
      </c>
      <c r="T37" s="63">
        <v>0</v>
      </c>
      <c r="U37" s="64">
        <v>8</v>
      </c>
      <c r="V37" s="70" t="str">
        <f>IF(SUM(U33:U40)=40," ",SUM(U33:U40)-40)</f>
        <v> </v>
      </c>
      <c r="W37" s="68">
        <v>0</v>
      </c>
      <c r="X37" s="63">
        <v>0</v>
      </c>
      <c r="Y37" s="64">
        <v>0</v>
      </c>
      <c r="Z37" s="70">
        <f>IF(SUM(Y33:Y40)=40," ",SUM(Y33:Y40)-40)</f>
        <v>-40</v>
      </c>
      <c r="AA37" s="142">
        <f t="shared" si="7"/>
        <v>1</v>
      </c>
      <c r="AB37" s="141">
        <f t="shared" si="6"/>
        <v>3</v>
      </c>
      <c r="AC37" s="143">
        <f t="shared" si="6"/>
        <v>40</v>
      </c>
      <c r="AD37" s="248">
        <f t="shared" si="8"/>
        <v>0.225</v>
      </c>
    </row>
    <row r="38" spans="1:30" ht="12" customHeight="1">
      <c r="A38" s="203" t="s">
        <v>251</v>
      </c>
      <c r="B38" s="235" t="s">
        <v>177</v>
      </c>
      <c r="C38" s="68">
        <v>0</v>
      </c>
      <c r="D38" s="63">
        <v>2</v>
      </c>
      <c r="E38" s="64">
        <v>8</v>
      </c>
      <c r="F38" s="65"/>
      <c r="G38" s="68">
        <v>0</v>
      </c>
      <c r="H38" s="63">
        <v>1</v>
      </c>
      <c r="I38" s="64">
        <v>8</v>
      </c>
      <c r="J38" s="65"/>
      <c r="K38" s="68">
        <v>0</v>
      </c>
      <c r="L38" s="63">
        <v>1</v>
      </c>
      <c r="M38" s="64">
        <v>8</v>
      </c>
      <c r="N38" s="65"/>
      <c r="O38" s="68">
        <v>0</v>
      </c>
      <c r="P38" s="63">
        <v>1</v>
      </c>
      <c r="Q38" s="64">
        <v>8</v>
      </c>
      <c r="R38" s="65"/>
      <c r="S38" s="68">
        <v>1</v>
      </c>
      <c r="T38" s="63">
        <v>0</v>
      </c>
      <c r="U38" s="64">
        <v>8</v>
      </c>
      <c r="V38" s="65"/>
      <c r="W38" s="68">
        <v>0</v>
      </c>
      <c r="X38" s="63">
        <v>0</v>
      </c>
      <c r="Y38" s="64">
        <v>0</v>
      </c>
      <c r="Z38" s="65"/>
      <c r="AA38" s="142">
        <f t="shared" si="7"/>
        <v>1</v>
      </c>
      <c r="AB38" s="141">
        <f t="shared" si="6"/>
        <v>5</v>
      </c>
      <c r="AC38" s="143">
        <f t="shared" si="6"/>
        <v>40</v>
      </c>
      <c r="AD38" s="248">
        <f t="shared" si="8"/>
        <v>0.325</v>
      </c>
    </row>
    <row r="39" spans="1:30" ht="12" customHeight="1">
      <c r="A39" s="203" t="s">
        <v>252</v>
      </c>
      <c r="B39" s="235" t="s">
        <v>177</v>
      </c>
      <c r="C39" s="62">
        <v>0</v>
      </c>
      <c r="D39" s="63">
        <v>0</v>
      </c>
      <c r="E39" s="64">
        <v>0</v>
      </c>
      <c r="F39" s="71">
        <f>F40</f>
        <v>277</v>
      </c>
      <c r="G39" s="62">
        <v>0</v>
      </c>
      <c r="H39" s="63">
        <v>0</v>
      </c>
      <c r="I39" s="64">
        <v>0</v>
      </c>
      <c r="J39" s="71">
        <f>F39+J40</f>
        <v>570</v>
      </c>
      <c r="K39" s="62">
        <v>0</v>
      </c>
      <c r="L39" s="63">
        <v>0</v>
      </c>
      <c r="M39" s="64">
        <v>0</v>
      </c>
      <c r="N39" s="71">
        <f>J39+N40</f>
        <v>874</v>
      </c>
      <c r="O39" s="216">
        <v>0</v>
      </c>
      <c r="P39" s="114">
        <v>0</v>
      </c>
      <c r="Q39" s="64">
        <v>0</v>
      </c>
      <c r="R39" s="71">
        <f>N39+R40</f>
        <v>1191</v>
      </c>
      <c r="S39" s="62">
        <v>0</v>
      </c>
      <c r="T39" s="63">
        <v>0</v>
      </c>
      <c r="U39" s="64">
        <v>0</v>
      </c>
      <c r="V39" s="71">
        <f>R39+V40</f>
        <v>1461</v>
      </c>
      <c r="W39" s="62">
        <v>0</v>
      </c>
      <c r="X39" s="63">
        <v>0</v>
      </c>
      <c r="Y39" s="64">
        <v>0</v>
      </c>
      <c r="Z39" s="71">
        <f>V39+Z40</f>
        <v>1461</v>
      </c>
      <c r="AA39" s="142">
        <f t="shared" si="7"/>
        <v>0</v>
      </c>
      <c r="AB39" s="141">
        <f t="shared" si="6"/>
        <v>0</v>
      </c>
      <c r="AC39" s="143">
        <f t="shared" si="6"/>
        <v>0</v>
      </c>
      <c r="AD39" s="248" t="e">
        <f t="shared" si="8"/>
        <v>#DIV/0!</v>
      </c>
    </row>
    <row r="40" spans="1:30" ht="12" customHeight="1" thickBot="1">
      <c r="A40" s="203"/>
      <c r="B40" s="235"/>
      <c r="C40" s="72">
        <v>0</v>
      </c>
      <c r="D40" s="73">
        <v>0</v>
      </c>
      <c r="E40" s="74">
        <v>0</v>
      </c>
      <c r="F40" s="75">
        <f>SUM(C41:F41)</f>
        <v>277</v>
      </c>
      <c r="G40" s="72">
        <v>0</v>
      </c>
      <c r="H40" s="73">
        <v>0</v>
      </c>
      <c r="I40" s="74">
        <v>0</v>
      </c>
      <c r="J40" s="75">
        <f>SUM(G41:J41)</f>
        <v>293</v>
      </c>
      <c r="K40" s="72">
        <v>0</v>
      </c>
      <c r="L40" s="73">
        <v>0</v>
      </c>
      <c r="M40" s="74">
        <v>0</v>
      </c>
      <c r="N40" s="75">
        <f>SUM(K41:N41)</f>
        <v>304</v>
      </c>
      <c r="O40" s="72">
        <v>0</v>
      </c>
      <c r="P40" s="73">
        <v>0</v>
      </c>
      <c r="Q40" s="74">
        <v>0</v>
      </c>
      <c r="R40" s="75">
        <f>SUM(O41:R41)</f>
        <v>317</v>
      </c>
      <c r="S40" s="72">
        <v>0</v>
      </c>
      <c r="T40" s="73">
        <v>0</v>
      </c>
      <c r="U40" s="74">
        <v>0</v>
      </c>
      <c r="V40" s="75">
        <f>SUM(S41:V41)</f>
        <v>270</v>
      </c>
      <c r="W40" s="72">
        <v>0</v>
      </c>
      <c r="X40" s="73">
        <v>0</v>
      </c>
      <c r="Y40" s="74">
        <v>0</v>
      </c>
      <c r="Z40" s="75">
        <f>SUM(W41:Z41)</f>
        <v>0</v>
      </c>
      <c r="AA40" s="144">
        <f t="shared" si="7"/>
        <v>0</v>
      </c>
      <c r="AB40" s="145">
        <f t="shared" si="6"/>
        <v>0</v>
      </c>
      <c r="AC40" s="146">
        <f t="shared" si="6"/>
        <v>0</v>
      </c>
      <c r="AD40" s="248" t="e">
        <f t="shared" si="8"/>
        <v>#DIV/0!</v>
      </c>
    </row>
    <row r="41" spans="1:29" ht="15.75" customHeight="1">
      <c r="A41" s="280" t="s">
        <v>43</v>
      </c>
      <c r="B41" s="239"/>
      <c r="C41" s="117">
        <v>59</v>
      </c>
      <c r="D41" s="79">
        <v>73</v>
      </c>
      <c r="E41" s="79">
        <v>66</v>
      </c>
      <c r="F41" s="80">
        <v>79</v>
      </c>
      <c r="G41" s="117">
        <v>81</v>
      </c>
      <c r="H41" s="79">
        <v>64</v>
      </c>
      <c r="I41" s="79">
        <v>77</v>
      </c>
      <c r="J41" s="80">
        <v>71</v>
      </c>
      <c r="K41" s="117">
        <v>46</v>
      </c>
      <c r="L41" s="79">
        <v>88</v>
      </c>
      <c r="M41" s="79">
        <v>79</v>
      </c>
      <c r="N41" s="80">
        <v>91</v>
      </c>
      <c r="O41" s="117">
        <v>77</v>
      </c>
      <c r="P41" s="79">
        <v>70</v>
      </c>
      <c r="Q41" s="79">
        <v>82</v>
      </c>
      <c r="R41" s="80">
        <v>88</v>
      </c>
      <c r="S41" s="117">
        <v>80</v>
      </c>
      <c r="T41" s="79">
        <v>61</v>
      </c>
      <c r="U41" s="79">
        <v>60</v>
      </c>
      <c r="V41" s="80">
        <v>69</v>
      </c>
      <c r="W41" s="117"/>
      <c r="X41" s="79"/>
      <c r="Y41" s="79"/>
      <c r="Z41" s="80"/>
      <c r="AA41" s="255">
        <f>IF(SUM(C41:Z41)&lt;1," ",SUM(C41:Z41))</f>
        <v>1461</v>
      </c>
      <c r="AB41" s="256"/>
      <c r="AC41" s="257"/>
    </row>
    <row r="42" spans="1:29" ht="15.75" customHeight="1" thickBot="1">
      <c r="A42" s="281"/>
      <c r="B42" s="240"/>
      <c r="C42" s="83" t="s">
        <v>11</v>
      </c>
      <c r="D42" s="83" t="s">
        <v>12</v>
      </c>
      <c r="E42" s="83" t="s">
        <v>44</v>
      </c>
      <c r="F42" s="84" t="s">
        <v>45</v>
      </c>
      <c r="G42" s="85" t="s">
        <v>46</v>
      </c>
      <c r="H42" s="83" t="s">
        <v>47</v>
      </c>
      <c r="I42" s="83" t="s">
        <v>48</v>
      </c>
      <c r="J42" s="86" t="s">
        <v>49</v>
      </c>
      <c r="K42" s="85" t="s">
        <v>50</v>
      </c>
      <c r="L42" s="83" t="s">
        <v>51</v>
      </c>
      <c r="M42" s="83" t="s">
        <v>52</v>
      </c>
      <c r="N42" s="84" t="s">
        <v>53</v>
      </c>
      <c r="O42" s="85" t="s">
        <v>54</v>
      </c>
      <c r="P42" s="83" t="s">
        <v>55</v>
      </c>
      <c r="Q42" s="83" t="s">
        <v>56</v>
      </c>
      <c r="R42" s="84" t="s">
        <v>57</v>
      </c>
      <c r="S42" s="82" t="s">
        <v>58</v>
      </c>
      <c r="T42" s="83" t="s">
        <v>59</v>
      </c>
      <c r="U42" s="83" t="s">
        <v>60</v>
      </c>
      <c r="V42" s="86" t="s">
        <v>61</v>
      </c>
      <c r="W42" s="85" t="s">
        <v>78</v>
      </c>
      <c r="X42" s="83" t="s">
        <v>79</v>
      </c>
      <c r="Y42" s="83" t="s">
        <v>80</v>
      </c>
      <c r="Z42" s="86" t="s">
        <v>81</v>
      </c>
      <c r="AA42" s="258"/>
      <c r="AB42" s="259"/>
      <c r="AC42" s="260"/>
    </row>
    <row r="43" spans="1:29" ht="15" thickBot="1">
      <c r="A43" s="129"/>
      <c r="B43" s="238"/>
      <c r="C43" s="87"/>
      <c r="D43" s="87"/>
      <c r="E43" s="87"/>
      <c r="F43" s="87"/>
      <c r="G43" s="167"/>
      <c r="H43" s="87"/>
      <c r="I43" s="87"/>
      <c r="J43" s="87"/>
      <c r="K43" s="167"/>
      <c r="L43" s="163"/>
      <c r="M43" s="163"/>
      <c r="N43" s="164"/>
      <c r="O43" s="167"/>
      <c r="P43" s="163"/>
      <c r="Q43" s="163"/>
      <c r="R43" s="163"/>
      <c r="S43" s="167"/>
      <c r="T43" s="163"/>
      <c r="U43" s="163"/>
      <c r="V43" s="164"/>
      <c r="W43" s="163"/>
      <c r="X43" s="163"/>
      <c r="Y43" s="163"/>
      <c r="Z43" s="163"/>
      <c r="AA43" s="165"/>
      <c r="AB43" s="165"/>
      <c r="AC43" s="166"/>
    </row>
    <row r="44" spans="1:29" ht="15">
      <c r="A44" s="126" t="s">
        <v>253</v>
      </c>
      <c r="B44" s="110"/>
      <c r="C44" s="58"/>
      <c r="D44" s="59"/>
      <c r="E44" s="59"/>
      <c r="F44" s="60"/>
      <c r="G44" s="215"/>
      <c r="H44" s="59"/>
      <c r="I44" s="59"/>
      <c r="J44" s="60"/>
      <c r="K44" s="215"/>
      <c r="L44" s="140"/>
      <c r="M44" s="140"/>
      <c r="N44" s="139"/>
      <c r="O44" s="215"/>
      <c r="P44" s="140"/>
      <c r="Q44" s="140"/>
      <c r="R44" s="139"/>
      <c r="S44" s="215"/>
      <c r="T44" s="140"/>
      <c r="U44" s="140"/>
      <c r="V44" s="139"/>
      <c r="W44" s="215"/>
      <c r="X44" s="140"/>
      <c r="Y44" s="140"/>
      <c r="Z44" s="139"/>
      <c r="AA44" s="261"/>
      <c r="AB44" s="262"/>
      <c r="AC44" s="263"/>
    </row>
    <row r="45" spans="1:30" ht="12" customHeight="1">
      <c r="A45" s="203" t="s">
        <v>254</v>
      </c>
      <c r="B45" s="235" t="s">
        <v>177</v>
      </c>
      <c r="C45" s="62">
        <v>4</v>
      </c>
      <c r="D45" s="63">
        <v>0</v>
      </c>
      <c r="E45" s="64">
        <v>8</v>
      </c>
      <c r="F45" s="65"/>
      <c r="G45" s="62">
        <v>3</v>
      </c>
      <c r="H45" s="63">
        <v>1</v>
      </c>
      <c r="I45" s="64">
        <v>8</v>
      </c>
      <c r="J45" s="65"/>
      <c r="K45" s="62">
        <v>2</v>
      </c>
      <c r="L45" s="63">
        <v>1</v>
      </c>
      <c r="M45" s="64">
        <v>4</v>
      </c>
      <c r="N45" s="65"/>
      <c r="O45" s="62">
        <v>2</v>
      </c>
      <c r="P45" s="63">
        <v>0</v>
      </c>
      <c r="Q45" s="64">
        <v>4</v>
      </c>
      <c r="R45" s="65"/>
      <c r="S45" s="62">
        <v>2</v>
      </c>
      <c r="T45" s="63">
        <v>0</v>
      </c>
      <c r="U45" s="64">
        <v>4</v>
      </c>
      <c r="V45" s="65"/>
      <c r="W45" s="62">
        <v>0</v>
      </c>
      <c r="X45" s="63">
        <v>0</v>
      </c>
      <c r="Y45" s="64">
        <v>0</v>
      </c>
      <c r="Z45" s="65"/>
      <c r="AA45" s="142">
        <f>IF(C45+G45+K45+O45+S45+W45&lt;1,0,C45+G45+K45+O45+S45+W45)</f>
        <v>13</v>
      </c>
      <c r="AB45" s="141">
        <f aca="true" t="shared" si="9" ref="AB45:AC52">IF(D45+H45+L45+P45+T45+X45&lt;1,0,D45+H45+L45+P45+T45+X45)</f>
        <v>2</v>
      </c>
      <c r="AC45" s="143">
        <f t="shared" si="9"/>
        <v>28</v>
      </c>
      <c r="AD45" s="248">
        <f>SUM(((AA45*3)+(AB45*2))/AC45)</f>
        <v>1.5357142857142858</v>
      </c>
    </row>
    <row r="46" spans="1:30" ht="12" customHeight="1">
      <c r="A46" s="203" t="s">
        <v>255</v>
      </c>
      <c r="B46" s="235" t="s">
        <v>177</v>
      </c>
      <c r="C46" s="68">
        <v>2</v>
      </c>
      <c r="D46" s="63">
        <v>1</v>
      </c>
      <c r="E46" s="64">
        <v>8</v>
      </c>
      <c r="F46" s="65"/>
      <c r="G46" s="68">
        <v>2</v>
      </c>
      <c r="H46" s="63">
        <v>5</v>
      </c>
      <c r="I46" s="64">
        <v>8</v>
      </c>
      <c r="J46" s="65"/>
      <c r="K46" s="68">
        <v>3</v>
      </c>
      <c r="L46" s="63">
        <v>4</v>
      </c>
      <c r="M46" s="64">
        <v>8</v>
      </c>
      <c r="N46" s="65"/>
      <c r="O46" s="68">
        <v>7</v>
      </c>
      <c r="P46" s="63">
        <v>0</v>
      </c>
      <c r="Q46" s="64">
        <v>8</v>
      </c>
      <c r="R46" s="65"/>
      <c r="S46" s="68">
        <v>5</v>
      </c>
      <c r="T46" s="63">
        <v>2</v>
      </c>
      <c r="U46" s="64">
        <v>8</v>
      </c>
      <c r="V46" s="65"/>
      <c r="W46" s="68">
        <v>0</v>
      </c>
      <c r="X46" s="63">
        <v>0</v>
      </c>
      <c r="Y46" s="64">
        <v>0</v>
      </c>
      <c r="Z46" s="65"/>
      <c r="AA46" s="142">
        <f aca="true" t="shared" si="10" ref="AA46:AA52">IF(C46+G46+K46+O46+S46+W46&lt;1,0,C46+G46+K46+O46+S46+W46)</f>
        <v>19</v>
      </c>
      <c r="AB46" s="141">
        <f t="shared" si="9"/>
        <v>12</v>
      </c>
      <c r="AC46" s="143">
        <f t="shared" si="9"/>
        <v>40</v>
      </c>
      <c r="AD46" s="248">
        <f aca="true" t="shared" si="11" ref="AD46:AD52">SUM(((AA46*3)+(AB46*2))/AC46)</f>
        <v>2.025</v>
      </c>
    </row>
    <row r="47" spans="1:30" ht="12" customHeight="1">
      <c r="A47" s="203" t="s">
        <v>256</v>
      </c>
      <c r="B47" s="235" t="s">
        <v>177</v>
      </c>
      <c r="C47" s="68">
        <v>5</v>
      </c>
      <c r="D47" s="63">
        <v>1</v>
      </c>
      <c r="E47" s="64">
        <v>8</v>
      </c>
      <c r="F47" s="65"/>
      <c r="G47" s="68">
        <v>5</v>
      </c>
      <c r="H47" s="63">
        <v>2</v>
      </c>
      <c r="I47" s="64">
        <v>8</v>
      </c>
      <c r="J47" s="65"/>
      <c r="K47" s="68">
        <v>3</v>
      </c>
      <c r="L47" s="63">
        <v>3</v>
      </c>
      <c r="M47" s="64">
        <v>8</v>
      </c>
      <c r="N47" s="65"/>
      <c r="O47" s="68">
        <v>3</v>
      </c>
      <c r="P47" s="63">
        <v>3</v>
      </c>
      <c r="Q47" s="64">
        <v>8</v>
      </c>
      <c r="R47" s="65"/>
      <c r="S47" s="68">
        <v>2</v>
      </c>
      <c r="T47" s="63">
        <v>1</v>
      </c>
      <c r="U47" s="64">
        <v>8</v>
      </c>
      <c r="V47" s="65"/>
      <c r="W47" s="68">
        <v>0</v>
      </c>
      <c r="X47" s="63">
        <v>0</v>
      </c>
      <c r="Y47" s="64">
        <v>0</v>
      </c>
      <c r="Z47" s="65"/>
      <c r="AA47" s="142">
        <f t="shared" si="10"/>
        <v>18</v>
      </c>
      <c r="AB47" s="141">
        <f t="shared" si="9"/>
        <v>10</v>
      </c>
      <c r="AC47" s="143">
        <f t="shared" si="9"/>
        <v>40</v>
      </c>
      <c r="AD47" s="248">
        <f t="shared" si="11"/>
        <v>1.85</v>
      </c>
    </row>
    <row r="48" spans="1:30" ht="12" customHeight="1">
      <c r="A48" s="203" t="s">
        <v>257</v>
      </c>
      <c r="B48" s="235" t="s">
        <v>177</v>
      </c>
      <c r="C48" s="68">
        <v>1</v>
      </c>
      <c r="D48" s="63">
        <v>1</v>
      </c>
      <c r="E48" s="64">
        <v>4</v>
      </c>
      <c r="F48" s="65"/>
      <c r="G48" s="68">
        <v>2</v>
      </c>
      <c r="H48" s="69">
        <v>1</v>
      </c>
      <c r="I48" s="64">
        <v>4</v>
      </c>
      <c r="J48" s="65"/>
      <c r="K48" s="68">
        <v>1</v>
      </c>
      <c r="L48" s="69">
        <v>5</v>
      </c>
      <c r="M48" s="64">
        <v>8</v>
      </c>
      <c r="N48" s="65"/>
      <c r="O48" s="68">
        <v>2</v>
      </c>
      <c r="P48" s="69">
        <v>3</v>
      </c>
      <c r="Q48" s="64">
        <v>8</v>
      </c>
      <c r="R48" s="65"/>
      <c r="S48" s="68">
        <v>1</v>
      </c>
      <c r="T48" s="69">
        <v>1</v>
      </c>
      <c r="U48" s="64">
        <v>8</v>
      </c>
      <c r="V48" s="65"/>
      <c r="W48" s="68">
        <v>0</v>
      </c>
      <c r="X48" s="69">
        <v>0</v>
      </c>
      <c r="Y48" s="64">
        <v>0</v>
      </c>
      <c r="Z48" s="65"/>
      <c r="AA48" s="142">
        <f t="shared" si="10"/>
        <v>7</v>
      </c>
      <c r="AB48" s="141">
        <f t="shared" si="9"/>
        <v>11</v>
      </c>
      <c r="AC48" s="143">
        <f t="shared" si="9"/>
        <v>32</v>
      </c>
      <c r="AD48" s="248">
        <f t="shared" si="11"/>
        <v>1.34375</v>
      </c>
    </row>
    <row r="49" spans="1:30" ht="12" customHeight="1">
      <c r="A49" s="203" t="s">
        <v>258</v>
      </c>
      <c r="B49" s="235" t="s">
        <v>177</v>
      </c>
      <c r="C49" s="68">
        <v>1</v>
      </c>
      <c r="D49" s="69">
        <v>1</v>
      </c>
      <c r="E49" s="64">
        <v>4</v>
      </c>
      <c r="F49" s="70" t="str">
        <f>IF(SUM(E45:E52)=40," ",SUM(E45:E52)-40)</f>
        <v> </v>
      </c>
      <c r="G49" s="68">
        <v>0</v>
      </c>
      <c r="H49" s="63">
        <v>0</v>
      </c>
      <c r="I49" s="64">
        <v>4</v>
      </c>
      <c r="J49" s="70" t="str">
        <f>IF(SUM(I45:I52)=40," ",SUM(I45:I52)-40)</f>
        <v> </v>
      </c>
      <c r="K49" s="68">
        <v>0</v>
      </c>
      <c r="L49" s="63">
        <v>2</v>
      </c>
      <c r="M49" s="64">
        <v>4</v>
      </c>
      <c r="N49" s="70" t="str">
        <f>IF(SUM(M45:M52)=40," ",SUM(M45:M52)-40)</f>
        <v> </v>
      </c>
      <c r="O49" s="68">
        <v>0</v>
      </c>
      <c r="P49" s="63">
        <v>1</v>
      </c>
      <c r="Q49" s="64">
        <v>4</v>
      </c>
      <c r="R49" s="70" t="str">
        <f>IF(SUM(Q45:Q52)=40," ",SUM(Q45:Q52)-40)</f>
        <v> </v>
      </c>
      <c r="S49" s="68">
        <v>0</v>
      </c>
      <c r="T49" s="63">
        <v>1</v>
      </c>
      <c r="U49" s="64">
        <v>4</v>
      </c>
      <c r="V49" s="70" t="str">
        <f>IF(SUM(U45:U52)=40," ",SUM(U45:U52)-40)</f>
        <v> </v>
      </c>
      <c r="W49" s="68">
        <v>0</v>
      </c>
      <c r="X49" s="63">
        <v>0</v>
      </c>
      <c r="Y49" s="64">
        <v>0</v>
      </c>
      <c r="Z49" s="70">
        <f>IF(SUM(Y45:Y52)=40," ",SUM(Y45:Y52)-40)</f>
        <v>-40</v>
      </c>
      <c r="AA49" s="142">
        <f>IF(C49+G49+K49+O49+S49+W49&lt;1,0,C49+G49+K49+O49+S49+W49)</f>
        <v>1</v>
      </c>
      <c r="AB49" s="141">
        <f>IF(D49+H49+L49+P49+T49+X49&lt;1,0,D49+H49+L49+P49+T49+X49)</f>
        <v>5</v>
      </c>
      <c r="AC49" s="143">
        <f>IF(E49+I49+M49+Q49+U49+Y49&lt;1,0,E49+I49+M49+Q49+U49+Y49)</f>
        <v>20</v>
      </c>
      <c r="AD49" s="248">
        <f t="shared" si="11"/>
        <v>0.65</v>
      </c>
    </row>
    <row r="50" spans="1:30" ht="12" customHeight="1">
      <c r="A50" s="203" t="s">
        <v>259</v>
      </c>
      <c r="B50" s="235" t="s">
        <v>184</v>
      </c>
      <c r="C50" s="68">
        <v>4</v>
      </c>
      <c r="D50" s="63">
        <v>2</v>
      </c>
      <c r="E50" s="64">
        <v>8</v>
      </c>
      <c r="F50" s="65"/>
      <c r="G50" s="68">
        <v>5</v>
      </c>
      <c r="H50" s="63">
        <v>2</v>
      </c>
      <c r="I50" s="64">
        <v>8</v>
      </c>
      <c r="J50" s="65"/>
      <c r="K50" s="68">
        <v>4</v>
      </c>
      <c r="L50" s="63">
        <v>2</v>
      </c>
      <c r="M50" s="64">
        <v>8</v>
      </c>
      <c r="N50" s="65"/>
      <c r="O50" s="68">
        <v>1</v>
      </c>
      <c r="P50" s="63">
        <v>3</v>
      </c>
      <c r="Q50" s="64">
        <v>8</v>
      </c>
      <c r="R50" s="65"/>
      <c r="S50" s="68">
        <v>3</v>
      </c>
      <c r="T50" s="63">
        <v>3</v>
      </c>
      <c r="U50" s="64">
        <v>8</v>
      </c>
      <c r="V50" s="65"/>
      <c r="W50" s="68">
        <v>0</v>
      </c>
      <c r="X50" s="63">
        <v>0</v>
      </c>
      <c r="Y50" s="64">
        <v>0</v>
      </c>
      <c r="Z50" s="65"/>
      <c r="AA50" s="142">
        <f t="shared" si="10"/>
        <v>17</v>
      </c>
      <c r="AB50" s="141">
        <f t="shared" si="9"/>
        <v>12</v>
      </c>
      <c r="AC50" s="143">
        <f t="shared" si="9"/>
        <v>40</v>
      </c>
      <c r="AD50" s="248">
        <f t="shared" si="11"/>
        <v>1.875</v>
      </c>
    </row>
    <row r="51" spans="1:30" ht="12" customHeight="1">
      <c r="A51" s="203"/>
      <c r="B51" s="235"/>
      <c r="C51" s="68">
        <v>0</v>
      </c>
      <c r="D51" s="63">
        <v>0</v>
      </c>
      <c r="E51" s="64">
        <v>0</v>
      </c>
      <c r="F51" s="71">
        <f>F52</f>
        <v>617</v>
      </c>
      <c r="G51" s="62">
        <v>0</v>
      </c>
      <c r="H51" s="63">
        <v>0</v>
      </c>
      <c r="I51" s="64">
        <v>0</v>
      </c>
      <c r="J51" s="71">
        <f>F51+J52</f>
        <v>1265</v>
      </c>
      <c r="K51" s="62">
        <v>0</v>
      </c>
      <c r="L51" s="63">
        <v>0</v>
      </c>
      <c r="M51" s="64">
        <v>0</v>
      </c>
      <c r="N51" s="71">
        <f>J51+N52</f>
        <v>1955</v>
      </c>
      <c r="O51" s="216">
        <v>0</v>
      </c>
      <c r="P51" s="114">
        <v>0</v>
      </c>
      <c r="Q51" s="64">
        <v>0</v>
      </c>
      <c r="R51" s="71">
        <f>N51+R52</f>
        <v>2549</v>
      </c>
      <c r="S51" s="62">
        <v>0</v>
      </c>
      <c r="T51" s="63">
        <v>0</v>
      </c>
      <c r="U51" s="64">
        <v>0</v>
      </c>
      <c r="V51" s="71">
        <f>R51+V52</f>
        <v>3140</v>
      </c>
      <c r="W51" s="62">
        <v>0</v>
      </c>
      <c r="X51" s="63">
        <v>0</v>
      </c>
      <c r="Y51" s="64">
        <v>0</v>
      </c>
      <c r="Z51" s="71">
        <f>V51+Z52</f>
        <v>3140</v>
      </c>
      <c r="AA51" s="142">
        <f t="shared" si="10"/>
        <v>0</v>
      </c>
      <c r="AB51" s="141">
        <f t="shared" si="9"/>
        <v>0</v>
      </c>
      <c r="AC51" s="143">
        <f t="shared" si="9"/>
        <v>0</v>
      </c>
      <c r="AD51" s="248" t="e">
        <f t="shared" si="11"/>
        <v>#DIV/0!</v>
      </c>
    </row>
    <row r="52" spans="1:30" ht="12" customHeight="1" thickBot="1">
      <c r="A52" s="128"/>
      <c r="B52" s="235"/>
      <c r="C52" s="147">
        <v>0</v>
      </c>
      <c r="D52" s="73">
        <v>0</v>
      </c>
      <c r="E52" s="74">
        <v>0</v>
      </c>
      <c r="F52" s="75">
        <f>SUM(C53:F53)</f>
        <v>617</v>
      </c>
      <c r="G52" s="72">
        <v>0</v>
      </c>
      <c r="H52" s="73">
        <v>0</v>
      </c>
      <c r="I52" s="74">
        <v>0</v>
      </c>
      <c r="J52" s="75">
        <f>SUM(G53:J53)</f>
        <v>648</v>
      </c>
      <c r="K52" s="72">
        <v>0</v>
      </c>
      <c r="L52" s="73">
        <v>0</v>
      </c>
      <c r="M52" s="74">
        <v>0</v>
      </c>
      <c r="N52" s="75">
        <f>SUM(K53:N53)</f>
        <v>690</v>
      </c>
      <c r="O52" s="72">
        <v>0</v>
      </c>
      <c r="P52" s="73">
        <v>0</v>
      </c>
      <c r="Q52" s="74">
        <v>0</v>
      </c>
      <c r="R52" s="75">
        <f>SUM(O53:R53)</f>
        <v>594</v>
      </c>
      <c r="S52" s="72">
        <v>0</v>
      </c>
      <c r="T52" s="73">
        <v>0</v>
      </c>
      <c r="U52" s="74">
        <v>0</v>
      </c>
      <c r="V52" s="75">
        <f>SUM(S53:V53)</f>
        <v>591</v>
      </c>
      <c r="W52" s="72">
        <v>0</v>
      </c>
      <c r="X52" s="73">
        <v>0</v>
      </c>
      <c r="Y52" s="74">
        <v>0</v>
      </c>
      <c r="Z52" s="75">
        <f>SUM(W53:Z53)</f>
        <v>0</v>
      </c>
      <c r="AA52" s="150">
        <f t="shared" si="10"/>
        <v>0</v>
      </c>
      <c r="AB52" s="151">
        <f t="shared" si="9"/>
        <v>0</v>
      </c>
      <c r="AC52" s="152">
        <f t="shared" si="9"/>
        <v>0</v>
      </c>
      <c r="AD52" s="248" t="e">
        <f t="shared" si="11"/>
        <v>#DIV/0!</v>
      </c>
    </row>
    <row r="53" spans="1:29" ht="15.75" customHeight="1">
      <c r="A53" s="280" t="s">
        <v>43</v>
      </c>
      <c r="B53" s="241"/>
      <c r="C53" s="79">
        <v>140</v>
      </c>
      <c r="D53" s="79">
        <v>162</v>
      </c>
      <c r="E53" s="79">
        <v>123</v>
      </c>
      <c r="F53" s="80">
        <v>192</v>
      </c>
      <c r="G53" s="117">
        <v>170</v>
      </c>
      <c r="H53" s="79">
        <v>191</v>
      </c>
      <c r="I53" s="79">
        <v>145</v>
      </c>
      <c r="J53" s="80">
        <v>142</v>
      </c>
      <c r="K53" s="117">
        <v>173</v>
      </c>
      <c r="L53" s="79">
        <v>142</v>
      </c>
      <c r="M53" s="79">
        <v>232</v>
      </c>
      <c r="N53" s="80">
        <v>143</v>
      </c>
      <c r="O53" s="117">
        <v>125</v>
      </c>
      <c r="P53" s="79">
        <v>156</v>
      </c>
      <c r="Q53" s="79">
        <v>171</v>
      </c>
      <c r="R53" s="80">
        <v>142</v>
      </c>
      <c r="S53" s="117">
        <v>143</v>
      </c>
      <c r="T53" s="79">
        <v>142</v>
      </c>
      <c r="U53" s="79">
        <v>149</v>
      </c>
      <c r="V53" s="80">
        <v>157</v>
      </c>
      <c r="W53" s="78"/>
      <c r="X53" s="79"/>
      <c r="Y53" s="79"/>
      <c r="Z53" s="81"/>
      <c r="AA53" s="255">
        <f>IF(SUM(C53:Z53)&lt;1," ",SUM(C53:Z53))</f>
        <v>3140</v>
      </c>
      <c r="AB53" s="256"/>
      <c r="AC53" s="257"/>
    </row>
    <row r="54" spans="1:29" ht="15.75" customHeight="1" thickBot="1">
      <c r="A54" s="281"/>
      <c r="B54" s="240"/>
      <c r="C54" s="83" t="s">
        <v>11</v>
      </c>
      <c r="D54" s="83" t="s">
        <v>12</v>
      </c>
      <c r="E54" s="83" t="s">
        <v>44</v>
      </c>
      <c r="F54" s="84" t="s">
        <v>45</v>
      </c>
      <c r="G54" s="85" t="s">
        <v>46</v>
      </c>
      <c r="H54" s="83" t="s">
        <v>47</v>
      </c>
      <c r="I54" s="83" t="s">
        <v>48</v>
      </c>
      <c r="J54" s="86" t="s">
        <v>49</v>
      </c>
      <c r="K54" s="85" t="s">
        <v>50</v>
      </c>
      <c r="L54" s="83" t="s">
        <v>51</v>
      </c>
      <c r="M54" s="83" t="s">
        <v>52</v>
      </c>
      <c r="N54" s="84" t="s">
        <v>53</v>
      </c>
      <c r="O54" s="85" t="s">
        <v>54</v>
      </c>
      <c r="P54" s="83" t="s">
        <v>55</v>
      </c>
      <c r="Q54" s="83" t="s">
        <v>56</v>
      </c>
      <c r="R54" s="84" t="s">
        <v>57</v>
      </c>
      <c r="S54" s="82" t="s">
        <v>58</v>
      </c>
      <c r="T54" s="83" t="s">
        <v>59</v>
      </c>
      <c r="U54" s="83" t="s">
        <v>60</v>
      </c>
      <c r="V54" s="86" t="s">
        <v>61</v>
      </c>
      <c r="W54" s="85" t="s">
        <v>78</v>
      </c>
      <c r="X54" s="83" t="s">
        <v>79</v>
      </c>
      <c r="Y54" s="83" t="s">
        <v>80</v>
      </c>
      <c r="Z54" s="86" t="s">
        <v>81</v>
      </c>
      <c r="AA54" s="258"/>
      <c r="AB54" s="259"/>
      <c r="AC54" s="260"/>
    </row>
    <row r="55" spans="1:29" ht="13.5" customHeight="1" thickBot="1">
      <c r="A55" s="129"/>
      <c r="B55" s="238"/>
      <c r="C55" s="87"/>
      <c r="D55" s="87"/>
      <c r="E55" s="87"/>
      <c r="F55" s="87"/>
      <c r="G55" s="167"/>
      <c r="H55" s="87"/>
      <c r="I55" s="87"/>
      <c r="J55" s="87"/>
      <c r="K55" s="167"/>
      <c r="L55" s="163"/>
      <c r="M55" s="163"/>
      <c r="N55" s="164"/>
      <c r="O55" s="167"/>
      <c r="P55" s="163"/>
      <c r="Q55" s="163"/>
      <c r="R55" s="163"/>
      <c r="S55" s="167"/>
      <c r="T55" s="163"/>
      <c r="U55" s="163"/>
      <c r="V55" s="164"/>
      <c r="W55" s="163"/>
      <c r="X55" s="163"/>
      <c r="Y55" s="163"/>
      <c r="Z55" s="163"/>
      <c r="AA55" s="165"/>
      <c r="AB55" s="165"/>
      <c r="AC55" s="166"/>
    </row>
    <row r="56" spans="1:29" ht="15">
      <c r="A56" s="126" t="s">
        <v>269</v>
      </c>
      <c r="B56" s="110"/>
      <c r="C56" s="58"/>
      <c r="D56" s="59"/>
      <c r="E56" s="59"/>
      <c r="F56" s="60"/>
      <c r="G56" s="215"/>
      <c r="H56" s="59"/>
      <c r="I56" s="59"/>
      <c r="J56" s="60"/>
      <c r="K56" s="215"/>
      <c r="L56" s="140"/>
      <c r="M56" s="140"/>
      <c r="N56" s="139"/>
      <c r="O56" s="215"/>
      <c r="P56" s="140"/>
      <c r="Q56" s="140"/>
      <c r="R56" s="139"/>
      <c r="S56" s="215"/>
      <c r="T56" s="140"/>
      <c r="U56" s="140"/>
      <c r="V56" s="139"/>
      <c r="W56" s="215"/>
      <c r="X56" s="140"/>
      <c r="Y56" s="140"/>
      <c r="Z56" s="139"/>
      <c r="AA56" s="261"/>
      <c r="AB56" s="262"/>
      <c r="AC56" s="263"/>
    </row>
    <row r="57" spans="1:30" ht="12" customHeight="1">
      <c r="A57" s="203" t="s">
        <v>270</v>
      </c>
      <c r="B57" s="235" t="s">
        <v>177</v>
      </c>
      <c r="C57" s="62">
        <v>2</v>
      </c>
      <c r="D57" s="63">
        <v>5</v>
      </c>
      <c r="E57" s="64">
        <v>8</v>
      </c>
      <c r="F57" s="65"/>
      <c r="G57" s="62">
        <v>3</v>
      </c>
      <c r="H57" s="63">
        <v>2</v>
      </c>
      <c r="I57" s="64">
        <v>8</v>
      </c>
      <c r="J57" s="65"/>
      <c r="K57" s="62">
        <v>1</v>
      </c>
      <c r="L57" s="63">
        <v>5</v>
      </c>
      <c r="M57" s="64">
        <v>8</v>
      </c>
      <c r="N57" s="65"/>
      <c r="O57" s="62">
        <v>3</v>
      </c>
      <c r="P57" s="63">
        <v>3</v>
      </c>
      <c r="Q57" s="64">
        <v>8</v>
      </c>
      <c r="R57" s="65"/>
      <c r="S57" s="62">
        <v>5</v>
      </c>
      <c r="T57" s="63">
        <v>3</v>
      </c>
      <c r="U57" s="64">
        <v>8</v>
      </c>
      <c r="V57" s="67"/>
      <c r="W57" s="62">
        <v>0</v>
      </c>
      <c r="X57" s="63">
        <v>0</v>
      </c>
      <c r="Y57" s="64">
        <v>0</v>
      </c>
      <c r="Z57" s="66"/>
      <c r="AA57" s="142">
        <f>IF(C57+G57+K57+O57+S57+W57&lt;1,0,C57+G57+K57+O57+S57+W57)</f>
        <v>14</v>
      </c>
      <c r="AB57" s="141">
        <f>IF(D57+H57+L57+P57+T57+X57&lt;1,0,D57+H57+L57+P57+T57+X57)</f>
        <v>18</v>
      </c>
      <c r="AC57" s="143">
        <f>IF(E57+I57+M57+Q57+U57+Y57&lt;1,0,E57+I57+M57+Q57+U57+Y57)</f>
        <v>40</v>
      </c>
      <c r="AD57" s="248">
        <f>SUM(((AA57*3)+(AB57*2))/AC57)</f>
        <v>1.95</v>
      </c>
    </row>
    <row r="58" spans="1:30" ht="12" customHeight="1">
      <c r="A58" s="203" t="s">
        <v>271</v>
      </c>
      <c r="B58" s="235" t="s">
        <v>177</v>
      </c>
      <c r="C58" s="68">
        <v>2</v>
      </c>
      <c r="D58" s="63">
        <v>2</v>
      </c>
      <c r="E58" s="64">
        <v>8</v>
      </c>
      <c r="F58" s="65"/>
      <c r="G58" s="68">
        <v>0</v>
      </c>
      <c r="H58" s="63">
        <v>0</v>
      </c>
      <c r="I58" s="64">
        <v>0</v>
      </c>
      <c r="J58" s="65"/>
      <c r="K58" s="68">
        <v>1</v>
      </c>
      <c r="L58" s="63">
        <v>2</v>
      </c>
      <c r="M58" s="64">
        <v>8</v>
      </c>
      <c r="N58" s="65"/>
      <c r="O58" s="68">
        <v>3</v>
      </c>
      <c r="P58" s="63">
        <v>2</v>
      </c>
      <c r="Q58" s="64">
        <v>8</v>
      </c>
      <c r="R58" s="65"/>
      <c r="S58" s="68">
        <v>3</v>
      </c>
      <c r="T58" s="63">
        <v>4</v>
      </c>
      <c r="U58" s="64">
        <v>8</v>
      </c>
      <c r="V58" s="67"/>
      <c r="W58" s="68">
        <v>0</v>
      </c>
      <c r="X58" s="63">
        <v>0</v>
      </c>
      <c r="Y58" s="64">
        <v>0</v>
      </c>
      <c r="Z58" s="66"/>
      <c r="AA58" s="142">
        <f aca="true" t="shared" si="12" ref="AA58:AA64">IF(C58+G58+K58+O58+S58+W58&lt;1,0,C58+G58+K58+O58+S58+W58)</f>
        <v>9</v>
      </c>
      <c r="AB58" s="141">
        <f aca="true" t="shared" si="13" ref="AB58:AB64">IF(D58+H58+L58+P58+T58+X58&lt;1,0,D58+H58+L58+P58+T58+X58)</f>
        <v>10</v>
      </c>
      <c r="AC58" s="143">
        <f aca="true" t="shared" si="14" ref="AC58:AC64">IF(E58+I58+M58+Q58+U58+Y58&lt;1,0,E58+I58+M58+Q58+U58+Y58)</f>
        <v>32</v>
      </c>
      <c r="AD58" s="248">
        <f aca="true" t="shared" si="15" ref="AD58:AD64">SUM(((AA58*3)+(AB58*2))/AC58)</f>
        <v>1.46875</v>
      </c>
    </row>
    <row r="59" spans="1:30" ht="12" customHeight="1">
      <c r="A59" s="203" t="s">
        <v>272</v>
      </c>
      <c r="B59" s="235" t="s">
        <v>177</v>
      </c>
      <c r="C59" s="68">
        <v>0</v>
      </c>
      <c r="D59" s="63">
        <v>0</v>
      </c>
      <c r="E59" s="64">
        <v>0</v>
      </c>
      <c r="F59" s="65"/>
      <c r="G59" s="68">
        <v>0</v>
      </c>
      <c r="H59" s="63">
        <v>3</v>
      </c>
      <c r="I59" s="64">
        <v>8</v>
      </c>
      <c r="J59" s="65"/>
      <c r="K59" s="68">
        <v>1</v>
      </c>
      <c r="L59" s="63">
        <v>3</v>
      </c>
      <c r="M59" s="64">
        <v>8</v>
      </c>
      <c r="N59" s="65"/>
      <c r="O59" s="68">
        <v>0</v>
      </c>
      <c r="P59" s="63">
        <v>0</v>
      </c>
      <c r="Q59" s="64">
        <v>0</v>
      </c>
      <c r="R59" s="65"/>
      <c r="S59" s="68">
        <v>2</v>
      </c>
      <c r="T59" s="63">
        <v>3</v>
      </c>
      <c r="U59" s="64">
        <v>8</v>
      </c>
      <c r="V59" s="67"/>
      <c r="W59" s="68">
        <v>0</v>
      </c>
      <c r="X59" s="63">
        <v>0</v>
      </c>
      <c r="Y59" s="64">
        <v>0</v>
      </c>
      <c r="Z59" s="66"/>
      <c r="AA59" s="142">
        <f t="shared" si="12"/>
        <v>3</v>
      </c>
      <c r="AB59" s="141">
        <f t="shared" si="13"/>
        <v>9</v>
      </c>
      <c r="AC59" s="143">
        <f t="shared" si="14"/>
        <v>24</v>
      </c>
      <c r="AD59" s="248">
        <f t="shared" si="15"/>
        <v>1.125</v>
      </c>
    </row>
    <row r="60" spans="1:30" ht="12" customHeight="1">
      <c r="A60" s="203" t="s">
        <v>273</v>
      </c>
      <c r="B60" s="235" t="s">
        <v>177</v>
      </c>
      <c r="C60" s="68">
        <v>4</v>
      </c>
      <c r="D60" s="69">
        <v>2</v>
      </c>
      <c r="E60" s="64">
        <v>8</v>
      </c>
      <c r="F60" s="65"/>
      <c r="G60" s="68">
        <v>4</v>
      </c>
      <c r="H60" s="69">
        <v>3</v>
      </c>
      <c r="I60" s="64">
        <v>8</v>
      </c>
      <c r="J60" s="65"/>
      <c r="K60" s="68">
        <v>4</v>
      </c>
      <c r="L60" s="69">
        <v>2</v>
      </c>
      <c r="M60" s="64">
        <v>8</v>
      </c>
      <c r="N60" s="65"/>
      <c r="O60" s="68">
        <v>4</v>
      </c>
      <c r="P60" s="69">
        <v>3</v>
      </c>
      <c r="Q60" s="64">
        <v>8</v>
      </c>
      <c r="R60" s="65"/>
      <c r="S60" s="68">
        <v>3</v>
      </c>
      <c r="T60" s="69">
        <v>5</v>
      </c>
      <c r="U60" s="64">
        <v>8</v>
      </c>
      <c r="V60" s="67"/>
      <c r="W60" s="68">
        <v>0</v>
      </c>
      <c r="X60" s="69">
        <v>0</v>
      </c>
      <c r="Y60" s="64">
        <v>0</v>
      </c>
      <c r="Z60" s="66"/>
      <c r="AA60" s="142">
        <f t="shared" si="12"/>
        <v>19</v>
      </c>
      <c r="AB60" s="141">
        <f t="shared" si="13"/>
        <v>15</v>
      </c>
      <c r="AC60" s="143">
        <f t="shared" si="14"/>
        <v>40</v>
      </c>
      <c r="AD60" s="248">
        <f t="shared" si="15"/>
        <v>2.175</v>
      </c>
    </row>
    <row r="61" spans="1:30" ht="12" customHeight="1">
      <c r="A61" s="203" t="s">
        <v>274</v>
      </c>
      <c r="B61" s="235" t="s">
        <v>177</v>
      </c>
      <c r="C61" s="68">
        <v>3</v>
      </c>
      <c r="D61" s="63">
        <v>1</v>
      </c>
      <c r="E61" s="64">
        <v>8</v>
      </c>
      <c r="F61" s="70" t="str">
        <f>IF(SUM(E57:E64)=40," ",SUM(E57:E64)-40)</f>
        <v> </v>
      </c>
      <c r="G61" s="68">
        <v>0</v>
      </c>
      <c r="H61" s="63">
        <v>2</v>
      </c>
      <c r="I61" s="64">
        <v>8</v>
      </c>
      <c r="J61" s="70" t="str">
        <f>IF(SUM(I57:I64)=40," ",SUM(I57:I64)-40)</f>
        <v> </v>
      </c>
      <c r="K61" s="68">
        <v>0</v>
      </c>
      <c r="L61" s="63">
        <v>0</v>
      </c>
      <c r="M61" s="64">
        <v>0</v>
      </c>
      <c r="N61" s="70" t="str">
        <f>IF(SUM(M57:M64)=40," ",SUM(M57:M64)-40)</f>
        <v> </v>
      </c>
      <c r="O61" s="68">
        <v>0</v>
      </c>
      <c r="P61" s="63">
        <v>2</v>
      </c>
      <c r="Q61" s="64">
        <v>8</v>
      </c>
      <c r="R61" s="70" t="str">
        <f>IF(SUM(Q57:Q64)=40," ",SUM(Q57:Q64)-40)</f>
        <v> </v>
      </c>
      <c r="S61" s="68">
        <v>0</v>
      </c>
      <c r="T61" s="63">
        <v>0</v>
      </c>
      <c r="U61" s="64">
        <v>0</v>
      </c>
      <c r="V61" s="70" t="str">
        <f>IF(SUM(U57:U64)=40," ",SUM(U57:U64)-40)</f>
        <v> </v>
      </c>
      <c r="W61" s="68">
        <v>0</v>
      </c>
      <c r="X61" s="63">
        <v>0</v>
      </c>
      <c r="Y61" s="64">
        <v>0</v>
      </c>
      <c r="Z61" s="70">
        <f>IF(SUM(Y57:Y64)=40," ",SUM(Y57:Y64)-40)</f>
        <v>-40</v>
      </c>
      <c r="AA61" s="142">
        <f t="shared" si="12"/>
        <v>3</v>
      </c>
      <c r="AB61" s="141">
        <f t="shared" si="13"/>
        <v>5</v>
      </c>
      <c r="AC61" s="143">
        <f t="shared" si="14"/>
        <v>24</v>
      </c>
      <c r="AD61" s="248">
        <f t="shared" si="15"/>
        <v>0.7916666666666666</v>
      </c>
    </row>
    <row r="62" spans="1:30" ht="12" customHeight="1">
      <c r="A62" s="251" t="s">
        <v>275</v>
      </c>
      <c r="B62" s="235" t="s">
        <v>177</v>
      </c>
      <c r="C62" s="68">
        <v>3</v>
      </c>
      <c r="D62" s="63">
        <v>3</v>
      </c>
      <c r="E62" s="64">
        <v>8</v>
      </c>
      <c r="F62" s="65"/>
      <c r="G62" s="68">
        <v>1</v>
      </c>
      <c r="H62" s="63">
        <v>6</v>
      </c>
      <c r="I62" s="64">
        <v>8</v>
      </c>
      <c r="J62" s="65"/>
      <c r="K62" s="68">
        <v>2</v>
      </c>
      <c r="L62" s="63">
        <v>4</v>
      </c>
      <c r="M62" s="64">
        <v>8</v>
      </c>
      <c r="N62" s="65"/>
      <c r="O62" s="68">
        <v>1</v>
      </c>
      <c r="P62" s="63">
        <v>3</v>
      </c>
      <c r="Q62" s="64">
        <v>8</v>
      </c>
      <c r="R62" s="65"/>
      <c r="S62" s="68">
        <v>3</v>
      </c>
      <c r="T62" s="63">
        <v>2</v>
      </c>
      <c r="U62" s="64">
        <v>8</v>
      </c>
      <c r="V62" s="65"/>
      <c r="W62" s="68">
        <v>0</v>
      </c>
      <c r="X62" s="63">
        <v>0</v>
      </c>
      <c r="Y62" s="64">
        <v>0</v>
      </c>
      <c r="Z62" s="66"/>
      <c r="AA62" s="142">
        <f t="shared" si="12"/>
        <v>10</v>
      </c>
      <c r="AB62" s="141">
        <f t="shared" si="13"/>
        <v>18</v>
      </c>
      <c r="AC62" s="143">
        <f t="shared" si="14"/>
        <v>40</v>
      </c>
      <c r="AD62" s="248">
        <f t="shared" si="15"/>
        <v>1.65</v>
      </c>
    </row>
    <row r="63" spans="1:30" ht="12" customHeight="1">
      <c r="A63" s="127"/>
      <c r="B63" s="235"/>
      <c r="C63" s="62">
        <v>0</v>
      </c>
      <c r="D63" s="63">
        <v>0</v>
      </c>
      <c r="E63" s="64">
        <v>0</v>
      </c>
      <c r="F63" s="71">
        <f>F64</f>
        <v>666</v>
      </c>
      <c r="G63" s="62">
        <v>0</v>
      </c>
      <c r="H63" s="63">
        <v>0</v>
      </c>
      <c r="I63" s="64">
        <v>0</v>
      </c>
      <c r="J63" s="71">
        <f>F63+J64</f>
        <v>1245</v>
      </c>
      <c r="K63" s="62">
        <v>0</v>
      </c>
      <c r="L63" s="63">
        <v>0</v>
      </c>
      <c r="M63" s="64">
        <v>0</v>
      </c>
      <c r="N63" s="71">
        <f>J63+N64</f>
        <v>1875</v>
      </c>
      <c r="O63" s="216">
        <v>0</v>
      </c>
      <c r="P63" s="114">
        <v>0</v>
      </c>
      <c r="Q63" s="64">
        <v>0</v>
      </c>
      <c r="R63" s="71">
        <f>N63+R64</f>
        <v>2486</v>
      </c>
      <c r="S63" s="62">
        <v>0</v>
      </c>
      <c r="T63" s="63">
        <v>0</v>
      </c>
      <c r="U63" s="64">
        <v>0</v>
      </c>
      <c r="V63" s="71">
        <f>R63+V64</f>
        <v>3251</v>
      </c>
      <c r="W63" s="62">
        <v>0</v>
      </c>
      <c r="X63" s="63">
        <v>0</v>
      </c>
      <c r="Y63" s="64">
        <v>0</v>
      </c>
      <c r="Z63" s="71">
        <f>V63+Z64</f>
        <v>3251</v>
      </c>
      <c r="AA63" s="142">
        <f t="shared" si="12"/>
        <v>0</v>
      </c>
      <c r="AB63" s="141">
        <f t="shared" si="13"/>
        <v>0</v>
      </c>
      <c r="AC63" s="143">
        <f t="shared" si="14"/>
        <v>0</v>
      </c>
      <c r="AD63" s="248" t="e">
        <f t="shared" si="15"/>
        <v>#DIV/0!</v>
      </c>
    </row>
    <row r="64" spans="1:30" ht="12" customHeight="1" thickBot="1">
      <c r="A64" s="128"/>
      <c r="B64" s="235"/>
      <c r="C64" s="72">
        <v>0</v>
      </c>
      <c r="D64" s="73">
        <v>0</v>
      </c>
      <c r="E64" s="74">
        <v>0</v>
      </c>
      <c r="F64" s="75">
        <f>SUM(C65:F65)</f>
        <v>666</v>
      </c>
      <c r="G64" s="72">
        <v>0</v>
      </c>
      <c r="H64" s="73">
        <v>0</v>
      </c>
      <c r="I64" s="74">
        <v>0</v>
      </c>
      <c r="J64" s="75">
        <f>SUM(G65:J65)</f>
        <v>579</v>
      </c>
      <c r="K64" s="72">
        <v>0</v>
      </c>
      <c r="L64" s="73">
        <v>0</v>
      </c>
      <c r="M64" s="74">
        <v>0</v>
      </c>
      <c r="N64" s="75">
        <f>SUM(K65:N65)</f>
        <v>630</v>
      </c>
      <c r="O64" s="72">
        <v>0</v>
      </c>
      <c r="P64" s="73">
        <v>0</v>
      </c>
      <c r="Q64" s="74">
        <v>0</v>
      </c>
      <c r="R64" s="75">
        <f>SUM(O65:R65)</f>
        <v>611</v>
      </c>
      <c r="S64" s="72">
        <v>0</v>
      </c>
      <c r="T64" s="73">
        <v>0</v>
      </c>
      <c r="U64" s="74">
        <v>0</v>
      </c>
      <c r="V64" s="75">
        <f>SUM(S65:V65)</f>
        <v>765</v>
      </c>
      <c r="W64" s="72">
        <v>0</v>
      </c>
      <c r="X64" s="73">
        <v>0</v>
      </c>
      <c r="Y64" s="74">
        <v>0</v>
      </c>
      <c r="Z64" s="75">
        <f>SUM(W65:Z65)</f>
        <v>0</v>
      </c>
      <c r="AA64" s="142">
        <f t="shared" si="12"/>
        <v>0</v>
      </c>
      <c r="AB64" s="141">
        <f t="shared" si="13"/>
        <v>0</v>
      </c>
      <c r="AC64" s="143">
        <f t="shared" si="14"/>
        <v>0</v>
      </c>
      <c r="AD64" s="248" t="e">
        <f t="shared" si="15"/>
        <v>#DIV/0!</v>
      </c>
    </row>
    <row r="65" spans="1:29" ht="15.75" customHeight="1">
      <c r="A65" s="280" t="s">
        <v>43</v>
      </c>
      <c r="B65" s="239"/>
      <c r="C65" s="117">
        <v>130</v>
      </c>
      <c r="D65" s="79">
        <v>210</v>
      </c>
      <c r="E65" s="79">
        <v>163</v>
      </c>
      <c r="F65" s="80">
        <v>163</v>
      </c>
      <c r="G65" s="117">
        <v>158</v>
      </c>
      <c r="H65" s="79">
        <v>167</v>
      </c>
      <c r="I65" s="79">
        <v>137</v>
      </c>
      <c r="J65" s="80">
        <v>117</v>
      </c>
      <c r="K65" s="117">
        <v>137</v>
      </c>
      <c r="L65" s="79">
        <v>172</v>
      </c>
      <c r="M65" s="79">
        <v>140</v>
      </c>
      <c r="N65" s="80">
        <v>181</v>
      </c>
      <c r="O65" s="117">
        <v>150</v>
      </c>
      <c r="P65" s="79">
        <v>151</v>
      </c>
      <c r="Q65" s="79">
        <v>152</v>
      </c>
      <c r="R65" s="80">
        <v>158</v>
      </c>
      <c r="S65" s="117">
        <v>234</v>
      </c>
      <c r="T65" s="79">
        <v>209</v>
      </c>
      <c r="U65" s="79">
        <v>163</v>
      </c>
      <c r="V65" s="80">
        <v>159</v>
      </c>
      <c r="W65" s="117"/>
      <c r="X65" s="79"/>
      <c r="Y65" s="79"/>
      <c r="Z65" s="81"/>
      <c r="AA65" s="255">
        <f>IF(SUM(C65:Z65)&lt;1," ",SUM(C65:Z65))</f>
        <v>3251</v>
      </c>
      <c r="AB65" s="256"/>
      <c r="AC65" s="257"/>
    </row>
    <row r="66" spans="1:29" ht="15.75" customHeight="1" thickBot="1">
      <c r="A66" s="281"/>
      <c r="B66" s="240"/>
      <c r="C66" s="83" t="s">
        <v>11</v>
      </c>
      <c r="D66" s="83" t="s">
        <v>12</v>
      </c>
      <c r="E66" s="83" t="s">
        <v>44</v>
      </c>
      <c r="F66" s="84" t="s">
        <v>45</v>
      </c>
      <c r="G66" s="85" t="s">
        <v>46</v>
      </c>
      <c r="H66" s="83" t="s">
        <v>47</v>
      </c>
      <c r="I66" s="83" t="s">
        <v>48</v>
      </c>
      <c r="J66" s="86" t="s">
        <v>49</v>
      </c>
      <c r="K66" s="85" t="s">
        <v>50</v>
      </c>
      <c r="L66" s="83" t="s">
        <v>51</v>
      </c>
      <c r="M66" s="83" t="s">
        <v>52</v>
      </c>
      <c r="N66" s="84" t="s">
        <v>53</v>
      </c>
      <c r="O66" s="85" t="s">
        <v>54</v>
      </c>
      <c r="P66" s="83" t="s">
        <v>55</v>
      </c>
      <c r="Q66" s="83" t="s">
        <v>56</v>
      </c>
      <c r="R66" s="84" t="s">
        <v>57</v>
      </c>
      <c r="S66" s="82" t="s">
        <v>58</v>
      </c>
      <c r="T66" s="83" t="s">
        <v>59</v>
      </c>
      <c r="U66" s="83" t="s">
        <v>60</v>
      </c>
      <c r="V66" s="86" t="s">
        <v>61</v>
      </c>
      <c r="W66" s="85" t="s">
        <v>78</v>
      </c>
      <c r="X66" s="83" t="s">
        <v>79</v>
      </c>
      <c r="Y66" s="83" t="s">
        <v>80</v>
      </c>
      <c r="Z66" s="86" t="s">
        <v>81</v>
      </c>
      <c r="AA66" s="258"/>
      <c r="AB66" s="259"/>
      <c r="AC66" s="260"/>
    </row>
    <row r="67" spans="1:29" ht="13.5" customHeight="1" thickBot="1">
      <c r="A67" s="129"/>
      <c r="B67" s="238"/>
      <c r="C67" s="87"/>
      <c r="D67" s="87"/>
      <c r="E67" s="87"/>
      <c r="F67" s="87"/>
      <c r="G67" s="167"/>
      <c r="H67" s="87"/>
      <c r="I67" s="87"/>
      <c r="J67" s="87"/>
      <c r="K67" s="167"/>
      <c r="L67" s="163"/>
      <c r="M67" s="163"/>
      <c r="N67" s="164"/>
      <c r="O67" s="167"/>
      <c r="P67" s="163"/>
      <c r="Q67" s="163"/>
      <c r="R67" s="163"/>
      <c r="S67" s="167"/>
      <c r="T67" s="163"/>
      <c r="U67" s="163"/>
      <c r="V67" s="164"/>
      <c r="W67" s="163"/>
      <c r="X67" s="163"/>
      <c r="Y67" s="163"/>
      <c r="Z67" s="163"/>
      <c r="AA67" s="165"/>
      <c r="AB67" s="165"/>
      <c r="AC67" s="166"/>
    </row>
    <row r="68" spans="1:29" ht="15">
      <c r="A68" s="126" t="s">
        <v>276</v>
      </c>
      <c r="B68" s="110"/>
      <c r="C68" s="58"/>
      <c r="D68" s="59"/>
      <c r="E68" s="59"/>
      <c r="F68" s="60"/>
      <c r="G68" s="215"/>
      <c r="H68" s="59"/>
      <c r="I68" s="59"/>
      <c r="J68" s="60"/>
      <c r="K68" s="215"/>
      <c r="L68" s="140"/>
      <c r="M68" s="140"/>
      <c r="N68" s="139"/>
      <c r="O68" s="215"/>
      <c r="P68" s="140"/>
      <c r="Q68" s="140"/>
      <c r="R68" s="139"/>
      <c r="S68" s="215"/>
      <c r="T68" s="140"/>
      <c r="U68" s="140"/>
      <c r="V68" s="139"/>
      <c r="W68" s="215"/>
      <c r="X68" s="140"/>
      <c r="Y68" s="140"/>
      <c r="Z68" s="139"/>
      <c r="AA68" s="261"/>
      <c r="AB68" s="262"/>
      <c r="AC68" s="263"/>
    </row>
    <row r="69" spans="1:30" ht="12" customHeight="1">
      <c r="A69" s="250" t="s">
        <v>277</v>
      </c>
      <c r="B69" s="235" t="s">
        <v>177</v>
      </c>
      <c r="C69" s="62">
        <v>2</v>
      </c>
      <c r="D69" s="63">
        <v>1</v>
      </c>
      <c r="E69" s="64">
        <v>8</v>
      </c>
      <c r="F69" s="65"/>
      <c r="G69" s="62">
        <v>2</v>
      </c>
      <c r="H69" s="63">
        <v>1</v>
      </c>
      <c r="I69" s="64">
        <v>8</v>
      </c>
      <c r="J69" s="65"/>
      <c r="K69" s="62">
        <v>3</v>
      </c>
      <c r="L69" s="63">
        <v>2</v>
      </c>
      <c r="M69" s="64">
        <v>8</v>
      </c>
      <c r="N69" s="65"/>
      <c r="O69" s="62">
        <v>2</v>
      </c>
      <c r="P69" s="63">
        <v>3</v>
      </c>
      <c r="Q69" s="64">
        <v>8</v>
      </c>
      <c r="R69" s="65"/>
      <c r="S69" s="62">
        <v>2</v>
      </c>
      <c r="T69" s="63">
        <v>3</v>
      </c>
      <c r="U69" s="64">
        <v>8</v>
      </c>
      <c r="V69" s="67"/>
      <c r="W69" s="62">
        <v>0</v>
      </c>
      <c r="X69" s="63">
        <v>0</v>
      </c>
      <c r="Y69" s="64">
        <v>0</v>
      </c>
      <c r="Z69" s="66"/>
      <c r="AA69" s="142">
        <f>IF(C69+G69+K69+O69+S69+W69&lt;1,0,C69+G69+K69+O69+S69+W69)</f>
        <v>11</v>
      </c>
      <c r="AB69" s="141">
        <f>IF(D69+H69+L69+P69+T69+X69&lt;1,0,D69+H69+L69+P69+T69+X69)</f>
        <v>10</v>
      </c>
      <c r="AC69" s="143">
        <f>IF(E69+I69+M69+Q69+U69+Y69&lt;1,0,E69+I69+M69+Q69+U69+Y69)</f>
        <v>40</v>
      </c>
      <c r="AD69" s="248">
        <f>SUM(((AA69*3)+(AB69*2))/AC69)</f>
        <v>1.325</v>
      </c>
    </row>
    <row r="70" spans="1:30" ht="12" customHeight="1">
      <c r="A70" s="250" t="s">
        <v>278</v>
      </c>
      <c r="B70" s="235" t="s">
        <v>177</v>
      </c>
      <c r="C70" s="68">
        <v>0</v>
      </c>
      <c r="D70" s="63">
        <v>3</v>
      </c>
      <c r="E70" s="64">
        <v>8</v>
      </c>
      <c r="F70" s="65"/>
      <c r="G70" s="68">
        <v>2</v>
      </c>
      <c r="H70" s="63">
        <v>4</v>
      </c>
      <c r="I70" s="64">
        <v>8</v>
      </c>
      <c r="J70" s="65"/>
      <c r="K70" s="68">
        <v>2</v>
      </c>
      <c r="L70" s="63">
        <v>0</v>
      </c>
      <c r="M70" s="64">
        <v>8</v>
      </c>
      <c r="N70" s="65"/>
      <c r="O70" s="68">
        <v>0</v>
      </c>
      <c r="P70" s="63">
        <v>1</v>
      </c>
      <c r="Q70" s="64">
        <v>8</v>
      </c>
      <c r="R70" s="65"/>
      <c r="S70" s="68">
        <v>1</v>
      </c>
      <c r="T70" s="63">
        <v>1</v>
      </c>
      <c r="U70" s="64">
        <v>8</v>
      </c>
      <c r="V70" s="67"/>
      <c r="W70" s="68">
        <v>0</v>
      </c>
      <c r="X70" s="63">
        <v>0</v>
      </c>
      <c r="Y70" s="64">
        <v>0</v>
      </c>
      <c r="Z70" s="66"/>
      <c r="AA70" s="142">
        <f aca="true" t="shared" si="16" ref="AA70:AA76">IF(C70+G70+K70+O70+S70+W70&lt;1,0,C70+G70+K70+O70+S70+W70)</f>
        <v>5</v>
      </c>
      <c r="AB70" s="141">
        <f aca="true" t="shared" si="17" ref="AB70:AB76">IF(D70+H70+L70+P70+T70+X70&lt;1,0,D70+H70+L70+P70+T70+X70)</f>
        <v>9</v>
      </c>
      <c r="AC70" s="143">
        <f aca="true" t="shared" si="18" ref="AC70:AC76">IF(E70+I70+M70+Q70+U70+Y70&lt;1,0,E70+I70+M70+Q70+U70+Y70)</f>
        <v>40</v>
      </c>
      <c r="AD70" s="248">
        <f aca="true" t="shared" si="19" ref="AD70:AD76">SUM(((AA70*3)+(AB70*2))/AC70)</f>
        <v>0.825</v>
      </c>
    </row>
    <row r="71" spans="1:30" ht="12" customHeight="1">
      <c r="A71" s="203" t="s">
        <v>279</v>
      </c>
      <c r="B71" s="235" t="s">
        <v>177</v>
      </c>
      <c r="C71" s="68">
        <v>1</v>
      </c>
      <c r="D71" s="63">
        <v>1</v>
      </c>
      <c r="E71" s="64">
        <v>8</v>
      </c>
      <c r="F71" s="65"/>
      <c r="G71" s="68">
        <v>3</v>
      </c>
      <c r="H71" s="63">
        <v>0</v>
      </c>
      <c r="I71" s="64">
        <v>8</v>
      </c>
      <c r="J71" s="65"/>
      <c r="K71" s="68">
        <v>2</v>
      </c>
      <c r="L71" s="63">
        <v>1</v>
      </c>
      <c r="M71" s="64">
        <v>8</v>
      </c>
      <c r="N71" s="65"/>
      <c r="O71" s="68">
        <v>2</v>
      </c>
      <c r="P71" s="63">
        <v>0</v>
      </c>
      <c r="Q71" s="64">
        <v>8</v>
      </c>
      <c r="R71" s="65"/>
      <c r="S71" s="68">
        <v>3</v>
      </c>
      <c r="T71" s="63">
        <v>0</v>
      </c>
      <c r="U71" s="64">
        <v>8</v>
      </c>
      <c r="V71" s="67"/>
      <c r="W71" s="68">
        <v>0</v>
      </c>
      <c r="X71" s="63">
        <v>0</v>
      </c>
      <c r="Y71" s="64">
        <v>0</v>
      </c>
      <c r="Z71" s="66"/>
      <c r="AA71" s="142">
        <f t="shared" si="16"/>
        <v>11</v>
      </c>
      <c r="AB71" s="141">
        <f t="shared" si="17"/>
        <v>2</v>
      </c>
      <c r="AC71" s="143">
        <f t="shared" si="18"/>
        <v>40</v>
      </c>
      <c r="AD71" s="248">
        <f t="shared" si="19"/>
        <v>0.925</v>
      </c>
    </row>
    <row r="72" spans="1:30" ht="12" customHeight="1">
      <c r="A72" s="203" t="s">
        <v>318</v>
      </c>
      <c r="B72" s="235" t="s">
        <v>177</v>
      </c>
      <c r="C72" s="68">
        <v>2</v>
      </c>
      <c r="D72" s="69">
        <v>1</v>
      </c>
      <c r="E72" s="64">
        <v>8</v>
      </c>
      <c r="F72" s="65"/>
      <c r="G72" s="68">
        <v>3</v>
      </c>
      <c r="H72" s="69">
        <v>1</v>
      </c>
      <c r="I72" s="64">
        <v>8</v>
      </c>
      <c r="J72" s="65"/>
      <c r="K72" s="68">
        <v>2</v>
      </c>
      <c r="L72" s="69">
        <v>2</v>
      </c>
      <c r="M72" s="64">
        <v>8</v>
      </c>
      <c r="N72" s="65"/>
      <c r="O72" s="68">
        <v>1</v>
      </c>
      <c r="P72" s="69">
        <v>4</v>
      </c>
      <c r="Q72" s="64">
        <v>8</v>
      </c>
      <c r="R72" s="65"/>
      <c r="S72" s="68">
        <v>2</v>
      </c>
      <c r="T72" s="69">
        <v>3</v>
      </c>
      <c r="U72" s="64">
        <v>8</v>
      </c>
      <c r="V72" s="67"/>
      <c r="W72" s="68">
        <v>0</v>
      </c>
      <c r="X72" s="69">
        <v>0</v>
      </c>
      <c r="Y72" s="64">
        <v>0</v>
      </c>
      <c r="Z72" s="66"/>
      <c r="AA72" s="142">
        <f t="shared" si="16"/>
        <v>10</v>
      </c>
      <c r="AB72" s="141">
        <f t="shared" si="17"/>
        <v>11</v>
      </c>
      <c r="AC72" s="143">
        <f t="shared" si="18"/>
        <v>40</v>
      </c>
      <c r="AD72" s="248">
        <f t="shared" si="19"/>
        <v>1.3</v>
      </c>
    </row>
    <row r="73" spans="1:30" ht="12" customHeight="1">
      <c r="A73" s="203" t="s">
        <v>280</v>
      </c>
      <c r="B73" s="235" t="s">
        <v>177</v>
      </c>
      <c r="C73" s="68">
        <v>0</v>
      </c>
      <c r="D73" s="63">
        <v>0</v>
      </c>
      <c r="E73" s="64">
        <v>0</v>
      </c>
      <c r="F73" s="70" t="str">
        <f>IF(SUM(E69:E76)=40," ",SUM(E69:E76)-40)</f>
        <v> </v>
      </c>
      <c r="G73" s="68">
        <v>0</v>
      </c>
      <c r="H73" s="63">
        <v>0</v>
      </c>
      <c r="I73" s="64">
        <v>0</v>
      </c>
      <c r="J73" s="70" t="str">
        <f>IF(SUM(I69:I76)=40," ",SUM(I69:I76)-40)</f>
        <v> </v>
      </c>
      <c r="K73" s="68">
        <v>0</v>
      </c>
      <c r="L73" s="63">
        <v>0</v>
      </c>
      <c r="M73" s="64">
        <v>0</v>
      </c>
      <c r="N73" s="70" t="str">
        <f>IF(SUM(M69:M76)=40," ",SUM(M69:M76)-40)</f>
        <v> </v>
      </c>
      <c r="O73" s="68">
        <v>0</v>
      </c>
      <c r="P73" s="63">
        <v>0</v>
      </c>
      <c r="Q73" s="64">
        <v>0</v>
      </c>
      <c r="R73" s="70" t="str">
        <f>IF(SUM(Q69:Q76)=40," ",SUM(Q69:Q76)-40)</f>
        <v> </v>
      </c>
      <c r="S73" s="68">
        <v>0</v>
      </c>
      <c r="T73" s="63">
        <v>0</v>
      </c>
      <c r="U73" s="64">
        <v>0</v>
      </c>
      <c r="V73" s="70" t="str">
        <f>IF(SUM(U69:U76)=40," ",SUM(U69:U76)-40)</f>
        <v> </v>
      </c>
      <c r="W73" s="68">
        <v>0</v>
      </c>
      <c r="X73" s="63">
        <v>0</v>
      </c>
      <c r="Y73" s="64">
        <v>0</v>
      </c>
      <c r="Z73" s="70">
        <f>IF(SUM(Y69:Y76)=40," ",SUM(Y69:Y76)-40)</f>
        <v>-40</v>
      </c>
      <c r="AA73" s="142">
        <f t="shared" si="16"/>
        <v>0</v>
      </c>
      <c r="AB73" s="141">
        <f t="shared" si="17"/>
        <v>0</v>
      </c>
      <c r="AC73" s="143">
        <f t="shared" si="18"/>
        <v>0</v>
      </c>
      <c r="AD73" s="248" t="e">
        <f t="shared" si="19"/>
        <v>#DIV/0!</v>
      </c>
    </row>
    <row r="74" spans="1:30" ht="12" customHeight="1">
      <c r="A74" s="203" t="s">
        <v>281</v>
      </c>
      <c r="B74" s="235" t="s">
        <v>177</v>
      </c>
      <c r="C74" s="68">
        <v>0</v>
      </c>
      <c r="D74" s="63">
        <v>0</v>
      </c>
      <c r="E74" s="64">
        <v>0</v>
      </c>
      <c r="F74" s="65"/>
      <c r="G74" s="68">
        <v>0</v>
      </c>
      <c r="H74" s="63">
        <v>0</v>
      </c>
      <c r="I74" s="64">
        <v>0</v>
      </c>
      <c r="J74" s="65"/>
      <c r="K74" s="68">
        <v>0</v>
      </c>
      <c r="L74" s="63">
        <v>0</v>
      </c>
      <c r="M74" s="64">
        <v>0</v>
      </c>
      <c r="N74" s="65"/>
      <c r="O74" s="68">
        <v>0</v>
      </c>
      <c r="P74" s="63">
        <v>0</v>
      </c>
      <c r="Q74" s="64">
        <v>0</v>
      </c>
      <c r="R74" s="65"/>
      <c r="S74" s="68">
        <v>0</v>
      </c>
      <c r="T74" s="63">
        <v>0</v>
      </c>
      <c r="U74" s="64">
        <v>0</v>
      </c>
      <c r="V74" s="65"/>
      <c r="W74" s="68">
        <v>0</v>
      </c>
      <c r="X74" s="63">
        <v>0</v>
      </c>
      <c r="Y74" s="64">
        <v>0</v>
      </c>
      <c r="Z74" s="66"/>
      <c r="AA74" s="142">
        <f t="shared" si="16"/>
        <v>0</v>
      </c>
      <c r="AB74" s="141">
        <f t="shared" si="17"/>
        <v>0</v>
      </c>
      <c r="AC74" s="143">
        <f t="shared" si="18"/>
        <v>0</v>
      </c>
      <c r="AD74" s="248" t="e">
        <f t="shared" si="19"/>
        <v>#DIV/0!</v>
      </c>
    </row>
    <row r="75" spans="1:30" ht="12" customHeight="1">
      <c r="A75" s="203" t="s">
        <v>282</v>
      </c>
      <c r="B75" s="235" t="s">
        <v>177</v>
      </c>
      <c r="C75" s="62">
        <v>1</v>
      </c>
      <c r="D75" s="63">
        <v>4</v>
      </c>
      <c r="E75" s="64">
        <v>8</v>
      </c>
      <c r="F75" s="71">
        <f>F76</f>
        <v>504</v>
      </c>
      <c r="G75" s="62">
        <v>0</v>
      </c>
      <c r="H75" s="63">
        <v>4</v>
      </c>
      <c r="I75" s="64">
        <v>8</v>
      </c>
      <c r="J75" s="71">
        <f>F75+J76</f>
        <v>1024</v>
      </c>
      <c r="K75" s="62">
        <v>2</v>
      </c>
      <c r="L75" s="63">
        <v>4</v>
      </c>
      <c r="M75" s="64">
        <v>8</v>
      </c>
      <c r="N75" s="71">
        <f>J75+N76</f>
        <v>1548</v>
      </c>
      <c r="O75" s="216">
        <v>3</v>
      </c>
      <c r="P75" s="114">
        <v>2</v>
      </c>
      <c r="Q75" s="64">
        <v>8</v>
      </c>
      <c r="R75" s="71">
        <f>N75+R76</f>
        <v>2053</v>
      </c>
      <c r="S75" s="62">
        <v>1</v>
      </c>
      <c r="T75" s="63">
        <v>6</v>
      </c>
      <c r="U75" s="64">
        <v>8</v>
      </c>
      <c r="V75" s="71">
        <f>R75+V76</f>
        <v>2619</v>
      </c>
      <c r="W75" s="62">
        <v>0</v>
      </c>
      <c r="X75" s="63">
        <v>0</v>
      </c>
      <c r="Y75" s="64">
        <v>0</v>
      </c>
      <c r="Z75" s="71">
        <f>V75+Z76</f>
        <v>2619</v>
      </c>
      <c r="AA75" s="142">
        <f t="shared" si="16"/>
        <v>7</v>
      </c>
      <c r="AB75" s="141">
        <f t="shared" si="17"/>
        <v>20</v>
      </c>
      <c r="AC75" s="143">
        <f t="shared" si="18"/>
        <v>40</v>
      </c>
      <c r="AD75" s="248">
        <f t="shared" si="19"/>
        <v>1.525</v>
      </c>
    </row>
    <row r="76" spans="1:30" ht="12" customHeight="1" thickBot="1">
      <c r="A76" s="128"/>
      <c r="B76" s="235"/>
      <c r="C76" s="72">
        <v>0</v>
      </c>
      <c r="D76" s="73">
        <v>0</v>
      </c>
      <c r="E76" s="74">
        <v>0</v>
      </c>
      <c r="F76" s="75">
        <f>SUM(C77:F77)</f>
        <v>504</v>
      </c>
      <c r="G76" s="72">
        <v>0</v>
      </c>
      <c r="H76" s="73">
        <v>0</v>
      </c>
      <c r="I76" s="74">
        <v>0</v>
      </c>
      <c r="J76" s="75">
        <f>SUM(G77:J77)</f>
        <v>520</v>
      </c>
      <c r="K76" s="72">
        <v>0</v>
      </c>
      <c r="L76" s="73">
        <v>0</v>
      </c>
      <c r="M76" s="74">
        <v>0</v>
      </c>
      <c r="N76" s="75">
        <f>SUM(K77:N77)</f>
        <v>524</v>
      </c>
      <c r="O76" s="72">
        <v>0</v>
      </c>
      <c r="P76" s="73">
        <v>0</v>
      </c>
      <c r="Q76" s="74">
        <v>0</v>
      </c>
      <c r="R76" s="75">
        <f>SUM(O77:R77)</f>
        <v>505</v>
      </c>
      <c r="S76" s="72">
        <v>0</v>
      </c>
      <c r="T76" s="73">
        <v>0</v>
      </c>
      <c r="U76" s="74">
        <v>0</v>
      </c>
      <c r="V76" s="75">
        <f>SUM(S77:V77)</f>
        <v>566</v>
      </c>
      <c r="W76" s="72">
        <v>0</v>
      </c>
      <c r="X76" s="73">
        <v>0</v>
      </c>
      <c r="Y76" s="74">
        <v>0</v>
      </c>
      <c r="Z76" s="75">
        <f>SUM(W77:Z77)</f>
        <v>0</v>
      </c>
      <c r="AA76" s="142">
        <f t="shared" si="16"/>
        <v>0</v>
      </c>
      <c r="AB76" s="141">
        <f t="shared" si="17"/>
        <v>0</v>
      </c>
      <c r="AC76" s="143">
        <f t="shared" si="18"/>
        <v>0</v>
      </c>
      <c r="AD76" s="248" t="e">
        <f t="shared" si="19"/>
        <v>#DIV/0!</v>
      </c>
    </row>
    <row r="77" spans="1:29" ht="15.75" customHeight="1">
      <c r="A77" s="280" t="s">
        <v>43</v>
      </c>
      <c r="B77" s="239"/>
      <c r="C77" s="117">
        <v>153</v>
      </c>
      <c r="D77" s="79">
        <v>129</v>
      </c>
      <c r="E77" s="79">
        <v>93</v>
      </c>
      <c r="F77" s="80">
        <v>129</v>
      </c>
      <c r="G77" s="117">
        <v>161</v>
      </c>
      <c r="H77" s="79">
        <v>141</v>
      </c>
      <c r="I77" s="79">
        <v>131</v>
      </c>
      <c r="J77" s="80">
        <v>87</v>
      </c>
      <c r="K77" s="117">
        <v>111</v>
      </c>
      <c r="L77" s="79">
        <v>123</v>
      </c>
      <c r="M77" s="79">
        <v>144</v>
      </c>
      <c r="N77" s="80">
        <v>146</v>
      </c>
      <c r="O77" s="117">
        <v>131</v>
      </c>
      <c r="P77" s="79">
        <v>120</v>
      </c>
      <c r="Q77" s="79">
        <v>101</v>
      </c>
      <c r="R77" s="80">
        <v>153</v>
      </c>
      <c r="S77" s="117">
        <v>114</v>
      </c>
      <c r="T77" s="79">
        <v>154</v>
      </c>
      <c r="U77" s="79">
        <v>157</v>
      </c>
      <c r="V77" s="80">
        <v>141</v>
      </c>
      <c r="W77" s="117"/>
      <c r="X77" s="79"/>
      <c r="Y77" s="79"/>
      <c r="Z77" s="81"/>
      <c r="AA77" s="255">
        <f>IF(SUM(C77:Z77)&lt;1," ",SUM(C77:Z77))</f>
        <v>2619</v>
      </c>
      <c r="AB77" s="256"/>
      <c r="AC77" s="257"/>
    </row>
    <row r="78" spans="1:29" ht="15.75" customHeight="1" thickBot="1">
      <c r="A78" s="292"/>
      <c r="B78" s="240"/>
      <c r="C78" s="83" t="s">
        <v>11</v>
      </c>
      <c r="D78" s="83" t="s">
        <v>12</v>
      </c>
      <c r="E78" s="83" t="s">
        <v>44</v>
      </c>
      <c r="F78" s="84" t="s">
        <v>45</v>
      </c>
      <c r="G78" s="85" t="s">
        <v>46</v>
      </c>
      <c r="H78" s="83" t="s">
        <v>47</v>
      </c>
      <c r="I78" s="83" t="s">
        <v>48</v>
      </c>
      <c r="J78" s="86" t="s">
        <v>49</v>
      </c>
      <c r="K78" s="85" t="s">
        <v>50</v>
      </c>
      <c r="L78" s="83" t="s">
        <v>51</v>
      </c>
      <c r="M78" s="83" t="s">
        <v>52</v>
      </c>
      <c r="N78" s="84" t="s">
        <v>53</v>
      </c>
      <c r="O78" s="85" t="s">
        <v>54</v>
      </c>
      <c r="P78" s="83" t="s">
        <v>55</v>
      </c>
      <c r="Q78" s="83" t="s">
        <v>56</v>
      </c>
      <c r="R78" s="84" t="s">
        <v>57</v>
      </c>
      <c r="S78" s="82" t="s">
        <v>58</v>
      </c>
      <c r="T78" s="83" t="s">
        <v>59</v>
      </c>
      <c r="U78" s="83" t="s">
        <v>60</v>
      </c>
      <c r="V78" s="86" t="s">
        <v>61</v>
      </c>
      <c r="W78" s="85" t="s">
        <v>78</v>
      </c>
      <c r="X78" s="83" t="s">
        <v>79</v>
      </c>
      <c r="Y78" s="83" t="s">
        <v>80</v>
      </c>
      <c r="Z78" s="86" t="s">
        <v>81</v>
      </c>
      <c r="AA78" s="258"/>
      <c r="AB78" s="259"/>
      <c r="AC78" s="260"/>
    </row>
    <row r="79" spans="1:29" ht="13.5" customHeight="1" thickBot="1">
      <c r="A79" s="129"/>
      <c r="B79" s="238"/>
      <c r="C79" s="87"/>
      <c r="D79" s="87"/>
      <c r="E79" s="87"/>
      <c r="F79" s="87"/>
      <c r="G79" s="167"/>
      <c r="H79" s="87"/>
      <c r="I79" s="87"/>
      <c r="J79" s="87"/>
      <c r="K79" s="167"/>
      <c r="L79" s="163"/>
      <c r="M79" s="163"/>
      <c r="N79" s="164"/>
      <c r="O79" s="167"/>
      <c r="P79" s="163"/>
      <c r="Q79" s="163"/>
      <c r="R79" s="163"/>
      <c r="S79" s="167"/>
      <c r="T79" s="163"/>
      <c r="U79" s="163"/>
      <c r="V79" s="164"/>
      <c r="W79" s="163"/>
      <c r="X79" s="163"/>
      <c r="Y79" s="163"/>
      <c r="Z79" s="163"/>
      <c r="AA79" s="165"/>
      <c r="AB79" s="165"/>
      <c r="AC79" s="166"/>
    </row>
    <row r="80" spans="1:29" ht="15">
      <c r="A80" s="126" t="s">
        <v>283</v>
      </c>
      <c r="B80" s="110"/>
      <c r="C80" s="58"/>
      <c r="D80" s="59"/>
      <c r="E80" s="59"/>
      <c r="F80" s="60"/>
      <c r="G80" s="215"/>
      <c r="H80" s="59"/>
      <c r="I80" s="59"/>
      <c r="J80" s="60"/>
      <c r="K80" s="215"/>
      <c r="L80" s="140"/>
      <c r="M80" s="140"/>
      <c r="N80" s="139"/>
      <c r="O80" s="215"/>
      <c r="P80" s="140"/>
      <c r="Q80" s="140"/>
      <c r="R80" s="139"/>
      <c r="S80" s="215"/>
      <c r="T80" s="140"/>
      <c r="U80" s="140"/>
      <c r="V80" s="139"/>
      <c r="W80" s="215"/>
      <c r="X80" s="140"/>
      <c r="Y80" s="140"/>
      <c r="Z80" s="139"/>
      <c r="AA80" s="261"/>
      <c r="AB80" s="262"/>
      <c r="AC80" s="263"/>
    </row>
    <row r="81" spans="1:30" ht="12" customHeight="1">
      <c r="A81" s="203" t="s">
        <v>284</v>
      </c>
      <c r="B81" s="235" t="s">
        <v>177</v>
      </c>
      <c r="C81" s="62">
        <v>0</v>
      </c>
      <c r="D81" s="63">
        <v>1</v>
      </c>
      <c r="E81" s="64">
        <v>8</v>
      </c>
      <c r="F81" s="65"/>
      <c r="G81" s="62">
        <v>2</v>
      </c>
      <c r="H81" s="63">
        <v>0</v>
      </c>
      <c r="I81" s="64">
        <v>8</v>
      </c>
      <c r="J81" s="65"/>
      <c r="K81" s="62">
        <v>0</v>
      </c>
      <c r="L81" s="63">
        <v>0</v>
      </c>
      <c r="M81" s="64">
        <v>8</v>
      </c>
      <c r="N81" s="65"/>
      <c r="O81" s="62">
        <v>0</v>
      </c>
      <c r="P81" s="63">
        <v>2</v>
      </c>
      <c r="Q81" s="64">
        <v>8</v>
      </c>
      <c r="R81" s="65"/>
      <c r="S81" s="62">
        <v>0</v>
      </c>
      <c r="T81" s="63">
        <v>0</v>
      </c>
      <c r="U81" s="64">
        <v>8</v>
      </c>
      <c r="V81" s="67"/>
      <c r="W81" s="62">
        <v>0</v>
      </c>
      <c r="X81" s="63">
        <v>0</v>
      </c>
      <c r="Y81" s="64">
        <v>0</v>
      </c>
      <c r="Z81" s="66"/>
      <c r="AA81" s="142">
        <f>IF(C81+G81+K81+O81+S81+W81&lt;1,0,C81+G81+K81+O81+S81+W81)</f>
        <v>2</v>
      </c>
      <c r="AB81" s="141">
        <f>IF(D81+H81+L81+P81+T81+X81&lt;1,0,D81+H81+L81+P81+T81+X81)</f>
        <v>3</v>
      </c>
      <c r="AC81" s="143">
        <f>IF(E81+I81+M81+Q81+U81+Y81&lt;1,0,E81+I81+M81+Q81+U81+Y81)</f>
        <v>40</v>
      </c>
      <c r="AD81" s="248">
        <f>SUM(((AA81*3)+(AB81*2))/AC81)</f>
        <v>0.3</v>
      </c>
    </row>
    <row r="82" spans="1:30" ht="12" customHeight="1">
      <c r="A82" s="203" t="s">
        <v>285</v>
      </c>
      <c r="B82" s="235" t="s">
        <v>177</v>
      </c>
      <c r="C82" s="68">
        <v>0</v>
      </c>
      <c r="D82" s="63">
        <v>1</v>
      </c>
      <c r="E82" s="64">
        <v>8</v>
      </c>
      <c r="F82" s="65"/>
      <c r="G82" s="68">
        <v>1</v>
      </c>
      <c r="H82" s="63">
        <v>0</v>
      </c>
      <c r="I82" s="64">
        <v>8</v>
      </c>
      <c r="J82" s="65"/>
      <c r="K82" s="68">
        <v>1</v>
      </c>
      <c r="L82" s="63">
        <v>1</v>
      </c>
      <c r="M82" s="64">
        <v>8</v>
      </c>
      <c r="N82" s="65"/>
      <c r="O82" s="68">
        <v>0</v>
      </c>
      <c r="P82" s="63">
        <v>3</v>
      </c>
      <c r="Q82" s="64">
        <v>8</v>
      </c>
      <c r="R82" s="65"/>
      <c r="S82" s="68">
        <v>0</v>
      </c>
      <c r="T82" s="63">
        <v>2</v>
      </c>
      <c r="U82" s="64">
        <v>8</v>
      </c>
      <c r="V82" s="67"/>
      <c r="W82" s="68">
        <v>0</v>
      </c>
      <c r="X82" s="63">
        <v>0</v>
      </c>
      <c r="Y82" s="64">
        <v>0</v>
      </c>
      <c r="Z82" s="66"/>
      <c r="AA82" s="142">
        <f aca="true" t="shared" si="20" ref="AA82:AA88">IF(C82+G82+K82+O82+S82+W82&lt;1,0,C82+G82+K82+O82+S82+W82)</f>
        <v>2</v>
      </c>
      <c r="AB82" s="141">
        <f aca="true" t="shared" si="21" ref="AB82:AB88">IF(D82+H82+L82+P82+T82+X82&lt;1,0,D82+H82+L82+P82+T82+X82)</f>
        <v>7</v>
      </c>
      <c r="AC82" s="143">
        <f aca="true" t="shared" si="22" ref="AC82:AC88">IF(E82+I82+M82+Q82+U82+Y82&lt;1,0,E82+I82+M82+Q82+U82+Y82)</f>
        <v>40</v>
      </c>
      <c r="AD82" s="248">
        <f aca="true" t="shared" si="23" ref="AD82:AD88">SUM(((AA82*3)+(AB82*2))/AC82)</f>
        <v>0.5</v>
      </c>
    </row>
    <row r="83" spans="1:30" ht="12" customHeight="1">
      <c r="A83" s="252" t="s">
        <v>286</v>
      </c>
      <c r="B83" s="254" t="s">
        <v>177</v>
      </c>
      <c r="C83" s="68">
        <v>2</v>
      </c>
      <c r="D83" s="63">
        <v>1</v>
      </c>
      <c r="E83" s="64">
        <v>8</v>
      </c>
      <c r="F83" s="65"/>
      <c r="G83" s="68">
        <v>3</v>
      </c>
      <c r="H83" s="63">
        <v>2</v>
      </c>
      <c r="I83" s="64">
        <v>8</v>
      </c>
      <c r="J83" s="65"/>
      <c r="K83" s="68">
        <v>0</v>
      </c>
      <c r="L83" s="63">
        <v>3</v>
      </c>
      <c r="M83" s="64">
        <v>8</v>
      </c>
      <c r="N83" s="65"/>
      <c r="O83" s="68">
        <v>0</v>
      </c>
      <c r="P83" s="63">
        <v>4</v>
      </c>
      <c r="Q83" s="64">
        <v>8</v>
      </c>
      <c r="R83" s="65"/>
      <c r="S83" s="68">
        <v>1</v>
      </c>
      <c r="T83" s="63">
        <v>1</v>
      </c>
      <c r="U83" s="64">
        <v>8</v>
      </c>
      <c r="V83" s="67"/>
      <c r="W83" s="68">
        <v>0</v>
      </c>
      <c r="X83" s="63">
        <v>0</v>
      </c>
      <c r="Y83" s="64">
        <v>0</v>
      </c>
      <c r="Z83" s="66"/>
      <c r="AA83" s="142">
        <f t="shared" si="20"/>
        <v>6</v>
      </c>
      <c r="AB83" s="141">
        <f t="shared" si="21"/>
        <v>11</v>
      </c>
      <c r="AC83" s="143">
        <f t="shared" si="22"/>
        <v>40</v>
      </c>
      <c r="AD83" s="248">
        <f t="shared" si="23"/>
        <v>1</v>
      </c>
    </row>
    <row r="84" spans="1:30" ht="12" customHeight="1">
      <c r="A84" s="203" t="s">
        <v>287</v>
      </c>
      <c r="B84" s="235" t="s">
        <v>177</v>
      </c>
      <c r="C84" s="68">
        <v>1</v>
      </c>
      <c r="D84" s="69">
        <v>0</v>
      </c>
      <c r="E84" s="64">
        <v>8</v>
      </c>
      <c r="F84" s="65"/>
      <c r="G84" s="68">
        <v>1</v>
      </c>
      <c r="H84" s="69">
        <v>2</v>
      </c>
      <c r="I84" s="64">
        <v>8</v>
      </c>
      <c r="J84" s="65"/>
      <c r="K84" s="68">
        <v>0</v>
      </c>
      <c r="L84" s="69">
        <v>4</v>
      </c>
      <c r="M84" s="64">
        <v>8</v>
      </c>
      <c r="N84" s="65"/>
      <c r="O84" s="68">
        <v>0</v>
      </c>
      <c r="P84" s="69">
        <v>4</v>
      </c>
      <c r="Q84" s="64">
        <v>8</v>
      </c>
      <c r="R84" s="65"/>
      <c r="S84" s="68">
        <v>0</v>
      </c>
      <c r="T84" s="69">
        <v>2</v>
      </c>
      <c r="U84" s="64">
        <v>8</v>
      </c>
      <c r="V84" s="67"/>
      <c r="W84" s="68">
        <v>0</v>
      </c>
      <c r="X84" s="69">
        <v>0</v>
      </c>
      <c r="Y84" s="64">
        <v>0</v>
      </c>
      <c r="Z84" s="66"/>
      <c r="AA84" s="142">
        <f t="shared" si="20"/>
        <v>2</v>
      </c>
      <c r="AB84" s="141">
        <f t="shared" si="21"/>
        <v>12</v>
      </c>
      <c r="AC84" s="143">
        <f t="shared" si="22"/>
        <v>40</v>
      </c>
      <c r="AD84" s="248">
        <f t="shared" si="23"/>
        <v>0.75</v>
      </c>
    </row>
    <row r="85" spans="1:30" ht="12" customHeight="1">
      <c r="A85" s="203" t="s">
        <v>288</v>
      </c>
      <c r="B85" s="235" t="s">
        <v>177</v>
      </c>
      <c r="C85" s="68">
        <v>0</v>
      </c>
      <c r="D85" s="63">
        <v>0</v>
      </c>
      <c r="E85" s="64">
        <v>0</v>
      </c>
      <c r="F85" s="70" t="str">
        <f>IF(SUM(E81:E88)=40," ",SUM(E81:E88)-40)</f>
        <v> </v>
      </c>
      <c r="G85" s="68">
        <v>0</v>
      </c>
      <c r="H85" s="63">
        <v>0</v>
      </c>
      <c r="I85" s="64">
        <v>0</v>
      </c>
      <c r="J85" s="70" t="str">
        <f>IF(SUM(I81:I88)=40," ",SUM(I81:I88)-40)</f>
        <v> </v>
      </c>
      <c r="K85" s="68">
        <v>0</v>
      </c>
      <c r="L85" s="63">
        <v>0</v>
      </c>
      <c r="M85" s="64">
        <v>0</v>
      </c>
      <c r="N85" s="70" t="str">
        <f>IF(SUM(M81:M88)=40," ",SUM(M81:M88)-40)</f>
        <v> </v>
      </c>
      <c r="O85" s="68">
        <v>0</v>
      </c>
      <c r="P85" s="63">
        <v>0</v>
      </c>
      <c r="Q85" s="64">
        <v>0</v>
      </c>
      <c r="R85" s="70" t="str">
        <f>IF(SUM(Q81:Q88)=40," ",SUM(Q81:Q88)-40)</f>
        <v> </v>
      </c>
      <c r="S85" s="68">
        <v>0</v>
      </c>
      <c r="T85" s="63">
        <v>0</v>
      </c>
      <c r="U85" s="64">
        <v>0</v>
      </c>
      <c r="V85" s="70" t="str">
        <f>IF(SUM(U81:U88)=40," ",SUM(U81:U88)-40)</f>
        <v> </v>
      </c>
      <c r="W85" s="68">
        <v>0</v>
      </c>
      <c r="X85" s="63">
        <v>0</v>
      </c>
      <c r="Y85" s="64">
        <v>0</v>
      </c>
      <c r="Z85" s="70">
        <f>IF(SUM(Y81:Y88)=40," ",SUM(Y81:Y88)-40)</f>
        <v>-40</v>
      </c>
      <c r="AA85" s="142">
        <f t="shared" si="20"/>
        <v>0</v>
      </c>
      <c r="AB85" s="141">
        <f t="shared" si="21"/>
        <v>0</v>
      </c>
      <c r="AC85" s="143">
        <f t="shared" si="22"/>
        <v>0</v>
      </c>
      <c r="AD85" s="248" t="e">
        <f t="shared" si="23"/>
        <v>#DIV/0!</v>
      </c>
    </row>
    <row r="86" spans="1:30" ht="12" customHeight="1">
      <c r="A86" s="203" t="s">
        <v>289</v>
      </c>
      <c r="B86" s="235" t="s">
        <v>177</v>
      </c>
      <c r="C86" s="68">
        <v>2</v>
      </c>
      <c r="D86" s="63">
        <v>1</v>
      </c>
      <c r="E86" s="64">
        <v>8</v>
      </c>
      <c r="F86" s="65"/>
      <c r="G86" s="68">
        <v>1</v>
      </c>
      <c r="H86" s="63">
        <v>3</v>
      </c>
      <c r="I86" s="64">
        <v>8</v>
      </c>
      <c r="J86" s="65"/>
      <c r="K86" s="68">
        <v>1</v>
      </c>
      <c r="L86" s="63">
        <v>2</v>
      </c>
      <c r="M86" s="64">
        <v>8</v>
      </c>
      <c r="N86" s="65"/>
      <c r="O86" s="68">
        <v>0</v>
      </c>
      <c r="P86" s="63">
        <v>1</v>
      </c>
      <c r="Q86" s="64">
        <v>8</v>
      </c>
      <c r="R86" s="65"/>
      <c r="S86" s="68">
        <v>2</v>
      </c>
      <c r="T86" s="63">
        <v>4</v>
      </c>
      <c r="U86" s="64">
        <v>8</v>
      </c>
      <c r="V86" s="65"/>
      <c r="W86" s="68">
        <v>0</v>
      </c>
      <c r="X86" s="63">
        <v>0</v>
      </c>
      <c r="Y86" s="64">
        <v>0</v>
      </c>
      <c r="Z86" s="66"/>
      <c r="AA86" s="142">
        <f t="shared" si="20"/>
        <v>6</v>
      </c>
      <c r="AB86" s="141">
        <f t="shared" si="21"/>
        <v>11</v>
      </c>
      <c r="AC86" s="143">
        <f t="shared" si="22"/>
        <v>40</v>
      </c>
      <c r="AD86" s="248">
        <f t="shared" si="23"/>
        <v>1</v>
      </c>
    </row>
    <row r="87" spans="1:30" ht="12" customHeight="1">
      <c r="A87" s="203"/>
      <c r="B87" s="235"/>
      <c r="C87" s="62">
        <v>0</v>
      </c>
      <c r="D87" s="63">
        <v>0</v>
      </c>
      <c r="E87" s="64">
        <v>0</v>
      </c>
      <c r="F87" s="71">
        <f>F88</f>
        <v>402</v>
      </c>
      <c r="G87" s="62">
        <v>0</v>
      </c>
      <c r="H87" s="63">
        <v>0</v>
      </c>
      <c r="I87" s="64">
        <v>0</v>
      </c>
      <c r="J87" s="71">
        <f>F87+J88</f>
        <v>824</v>
      </c>
      <c r="K87" s="62">
        <v>0</v>
      </c>
      <c r="L87" s="63">
        <v>0</v>
      </c>
      <c r="M87" s="64">
        <v>0</v>
      </c>
      <c r="N87" s="71">
        <f>J87+N88</f>
        <v>1193</v>
      </c>
      <c r="O87" s="216">
        <v>0</v>
      </c>
      <c r="P87" s="114">
        <v>0</v>
      </c>
      <c r="Q87" s="64">
        <v>0</v>
      </c>
      <c r="R87" s="71">
        <f>N87+R88</f>
        <v>1634</v>
      </c>
      <c r="S87" s="62">
        <v>0</v>
      </c>
      <c r="T87" s="63">
        <v>0</v>
      </c>
      <c r="U87" s="64">
        <v>0</v>
      </c>
      <c r="V87" s="71">
        <f>R87+V88</f>
        <v>2049</v>
      </c>
      <c r="W87" s="62">
        <v>0</v>
      </c>
      <c r="X87" s="63">
        <v>0</v>
      </c>
      <c r="Y87" s="64">
        <v>0</v>
      </c>
      <c r="Z87" s="71">
        <f>V87+Z88</f>
        <v>2049</v>
      </c>
      <c r="AA87" s="142">
        <f t="shared" si="20"/>
        <v>0</v>
      </c>
      <c r="AB87" s="141">
        <f t="shared" si="21"/>
        <v>0</v>
      </c>
      <c r="AC87" s="143">
        <f t="shared" si="22"/>
        <v>0</v>
      </c>
      <c r="AD87" s="248" t="e">
        <f t="shared" si="23"/>
        <v>#DIV/0!</v>
      </c>
    </row>
    <row r="88" spans="1:30" ht="12" customHeight="1" thickBot="1">
      <c r="A88" s="128"/>
      <c r="B88" s="235"/>
      <c r="C88" s="72">
        <v>0</v>
      </c>
      <c r="D88" s="73">
        <v>0</v>
      </c>
      <c r="E88" s="74">
        <v>0</v>
      </c>
      <c r="F88" s="75">
        <f>SUM(C89:F89)</f>
        <v>402</v>
      </c>
      <c r="G88" s="72">
        <v>0</v>
      </c>
      <c r="H88" s="73">
        <v>0</v>
      </c>
      <c r="I88" s="74">
        <v>0</v>
      </c>
      <c r="J88" s="75">
        <f>SUM(G89:J89)</f>
        <v>422</v>
      </c>
      <c r="K88" s="72">
        <v>0</v>
      </c>
      <c r="L88" s="73">
        <v>0</v>
      </c>
      <c r="M88" s="74">
        <v>0</v>
      </c>
      <c r="N88" s="75">
        <f>SUM(K89:N89)</f>
        <v>369</v>
      </c>
      <c r="O88" s="72">
        <v>0</v>
      </c>
      <c r="P88" s="73">
        <v>0</v>
      </c>
      <c r="Q88" s="74">
        <v>0</v>
      </c>
      <c r="R88" s="75">
        <f>SUM(O89:R89)</f>
        <v>441</v>
      </c>
      <c r="S88" s="72">
        <v>0</v>
      </c>
      <c r="T88" s="73">
        <v>0</v>
      </c>
      <c r="U88" s="74">
        <v>0</v>
      </c>
      <c r="V88" s="75">
        <f>SUM(S89:V89)</f>
        <v>415</v>
      </c>
      <c r="W88" s="72">
        <v>0</v>
      </c>
      <c r="X88" s="73">
        <v>0</v>
      </c>
      <c r="Y88" s="74">
        <v>0</v>
      </c>
      <c r="Z88" s="75">
        <f>SUM(W89:Z89)</f>
        <v>0</v>
      </c>
      <c r="AA88" s="142">
        <f t="shared" si="20"/>
        <v>0</v>
      </c>
      <c r="AB88" s="141">
        <f t="shared" si="21"/>
        <v>0</v>
      </c>
      <c r="AC88" s="143">
        <f t="shared" si="22"/>
        <v>0</v>
      </c>
      <c r="AD88" s="248" t="e">
        <f t="shared" si="23"/>
        <v>#DIV/0!</v>
      </c>
    </row>
    <row r="89" spans="1:29" ht="15.75" customHeight="1">
      <c r="A89" s="280" t="s">
        <v>43</v>
      </c>
      <c r="B89" s="239"/>
      <c r="C89" s="117">
        <v>86</v>
      </c>
      <c r="D89" s="79">
        <v>96</v>
      </c>
      <c r="E89" s="79">
        <v>115</v>
      </c>
      <c r="F89" s="80">
        <v>105</v>
      </c>
      <c r="G89" s="117">
        <v>93</v>
      </c>
      <c r="H89" s="79">
        <v>108</v>
      </c>
      <c r="I89" s="79">
        <v>110</v>
      </c>
      <c r="J89" s="80">
        <v>111</v>
      </c>
      <c r="K89" s="117">
        <v>72</v>
      </c>
      <c r="L89" s="79">
        <v>70</v>
      </c>
      <c r="M89" s="79">
        <v>107</v>
      </c>
      <c r="N89" s="80">
        <v>120</v>
      </c>
      <c r="O89" s="117">
        <v>95</v>
      </c>
      <c r="P89" s="79">
        <v>87</v>
      </c>
      <c r="Q89" s="79">
        <v>116</v>
      </c>
      <c r="R89" s="80">
        <v>143</v>
      </c>
      <c r="S89" s="117">
        <v>117</v>
      </c>
      <c r="T89" s="79">
        <v>95</v>
      </c>
      <c r="U89" s="79">
        <v>101</v>
      </c>
      <c r="V89" s="80">
        <v>102</v>
      </c>
      <c r="W89" s="117"/>
      <c r="X89" s="79"/>
      <c r="Y89" s="79"/>
      <c r="Z89" s="81"/>
      <c r="AA89" s="255">
        <f>IF(SUM(C89:Z89)&lt;1," ",SUM(C89:Z89))</f>
        <v>2049</v>
      </c>
      <c r="AB89" s="256"/>
      <c r="AC89" s="257"/>
    </row>
    <row r="90" spans="1:29" ht="15.75" customHeight="1" thickBot="1">
      <c r="A90" s="281"/>
      <c r="B90" s="240"/>
      <c r="C90" s="83" t="s">
        <v>11</v>
      </c>
      <c r="D90" s="83" t="s">
        <v>12</v>
      </c>
      <c r="E90" s="83" t="s">
        <v>44</v>
      </c>
      <c r="F90" s="84" t="s">
        <v>45</v>
      </c>
      <c r="G90" s="85" t="s">
        <v>46</v>
      </c>
      <c r="H90" s="83" t="s">
        <v>47</v>
      </c>
      <c r="I90" s="83" t="s">
        <v>48</v>
      </c>
      <c r="J90" s="86" t="s">
        <v>49</v>
      </c>
      <c r="K90" s="85" t="s">
        <v>50</v>
      </c>
      <c r="L90" s="83" t="s">
        <v>51</v>
      </c>
      <c r="M90" s="83" t="s">
        <v>52</v>
      </c>
      <c r="N90" s="84" t="s">
        <v>53</v>
      </c>
      <c r="O90" s="85" t="s">
        <v>54</v>
      </c>
      <c r="P90" s="83" t="s">
        <v>55</v>
      </c>
      <c r="Q90" s="83" t="s">
        <v>56</v>
      </c>
      <c r="R90" s="84" t="s">
        <v>57</v>
      </c>
      <c r="S90" s="82" t="s">
        <v>58</v>
      </c>
      <c r="T90" s="83" t="s">
        <v>59</v>
      </c>
      <c r="U90" s="83" t="s">
        <v>60</v>
      </c>
      <c r="V90" s="86" t="s">
        <v>61</v>
      </c>
      <c r="W90" s="85" t="s">
        <v>78</v>
      </c>
      <c r="X90" s="83" t="s">
        <v>79</v>
      </c>
      <c r="Y90" s="83" t="s">
        <v>80</v>
      </c>
      <c r="Z90" s="86" t="s">
        <v>81</v>
      </c>
      <c r="AA90" s="258"/>
      <c r="AB90" s="259"/>
      <c r="AC90" s="260"/>
    </row>
    <row r="91" spans="1:29" ht="13.5" customHeight="1" thickBot="1">
      <c r="A91" s="129"/>
      <c r="B91" s="238"/>
      <c r="C91" s="87"/>
      <c r="D91" s="87"/>
      <c r="E91" s="87"/>
      <c r="F91" s="87"/>
      <c r="G91" s="167"/>
      <c r="H91" s="87"/>
      <c r="I91" s="87"/>
      <c r="J91" s="87"/>
      <c r="K91" s="167"/>
      <c r="L91" s="163"/>
      <c r="M91" s="163"/>
      <c r="N91" s="164"/>
      <c r="O91" s="167"/>
      <c r="P91" s="163"/>
      <c r="Q91" s="163"/>
      <c r="R91" s="163"/>
      <c r="S91" s="167"/>
      <c r="T91" s="163"/>
      <c r="U91" s="163"/>
      <c r="V91" s="164"/>
      <c r="W91" s="163"/>
      <c r="X91" s="163"/>
      <c r="Y91" s="163"/>
      <c r="Z91" s="163"/>
      <c r="AA91" s="165"/>
      <c r="AB91" s="165"/>
      <c r="AC91" s="166"/>
    </row>
    <row r="92" spans="1:29" ht="15">
      <c r="A92" s="126" t="s">
        <v>295</v>
      </c>
      <c r="B92" s="126"/>
      <c r="C92" s="58"/>
      <c r="D92" s="59"/>
      <c r="E92" s="59"/>
      <c r="F92" s="60"/>
      <c r="G92" s="215"/>
      <c r="H92" s="59"/>
      <c r="I92" s="59"/>
      <c r="J92" s="60"/>
      <c r="K92" s="215"/>
      <c r="L92" s="140"/>
      <c r="M92" s="140"/>
      <c r="N92" s="139"/>
      <c r="O92" s="215"/>
      <c r="P92" s="140"/>
      <c r="Q92" s="140"/>
      <c r="R92" s="139"/>
      <c r="S92" s="215"/>
      <c r="T92" s="140"/>
      <c r="U92" s="140"/>
      <c r="V92" s="139"/>
      <c r="W92" s="215"/>
      <c r="X92" s="140"/>
      <c r="Y92" s="140"/>
      <c r="Z92" s="139"/>
      <c r="AA92" s="261"/>
      <c r="AB92" s="262"/>
      <c r="AC92" s="263"/>
    </row>
    <row r="93" spans="1:30" ht="12" customHeight="1">
      <c r="A93" s="203" t="s">
        <v>296</v>
      </c>
      <c r="B93" s="235" t="s">
        <v>177</v>
      </c>
      <c r="C93" s="62">
        <v>0</v>
      </c>
      <c r="D93" s="63">
        <v>0</v>
      </c>
      <c r="E93" s="64">
        <v>0</v>
      </c>
      <c r="F93" s="65"/>
      <c r="G93" s="62">
        <v>1</v>
      </c>
      <c r="H93" s="63">
        <v>2</v>
      </c>
      <c r="I93" s="64">
        <v>8</v>
      </c>
      <c r="J93" s="65"/>
      <c r="K93" s="62">
        <v>0</v>
      </c>
      <c r="L93" s="63">
        <v>0</v>
      </c>
      <c r="M93" s="64">
        <v>0</v>
      </c>
      <c r="N93" s="65"/>
      <c r="O93" s="113">
        <v>0</v>
      </c>
      <c r="P93" s="63">
        <v>2</v>
      </c>
      <c r="Q93" s="64">
        <v>4</v>
      </c>
      <c r="R93" s="65"/>
      <c r="S93" s="62">
        <v>0</v>
      </c>
      <c r="T93" s="63">
        <v>0</v>
      </c>
      <c r="U93" s="64">
        <v>4</v>
      </c>
      <c r="V93" s="67"/>
      <c r="W93" s="62">
        <v>0</v>
      </c>
      <c r="X93" s="63">
        <v>0</v>
      </c>
      <c r="Y93" s="64">
        <v>0</v>
      </c>
      <c r="Z93" s="66"/>
      <c r="AA93" s="142">
        <f>IF(C93+G93+K93+O93+S93+W93&lt;1,0,C93+G93+K93+O93+S93+W93)</f>
        <v>1</v>
      </c>
      <c r="AB93" s="141">
        <f>IF(D93+H93+L93+P93+T93+X93&lt;1,0,D93+H93+L93+P93+T93+X93)</f>
        <v>4</v>
      </c>
      <c r="AC93" s="143">
        <f>IF(E93+I93+M93+Q93+U93+Y93&lt;1,0,E93+I93+M93+Q93+U93+Y93)</f>
        <v>16</v>
      </c>
      <c r="AD93" s="248">
        <f>SUM(((AA93*3)+(AB93*2))/AC93)</f>
        <v>0.6875</v>
      </c>
    </row>
    <row r="94" spans="1:30" ht="12" customHeight="1">
      <c r="A94" s="203" t="s">
        <v>297</v>
      </c>
      <c r="B94" s="235" t="s">
        <v>177</v>
      </c>
      <c r="C94" s="68">
        <v>1</v>
      </c>
      <c r="D94" s="63">
        <v>0</v>
      </c>
      <c r="E94" s="64">
        <v>4</v>
      </c>
      <c r="F94" s="65"/>
      <c r="G94" s="68">
        <v>0</v>
      </c>
      <c r="H94" s="63">
        <v>0</v>
      </c>
      <c r="I94" s="64">
        <v>4</v>
      </c>
      <c r="J94" s="65"/>
      <c r="K94" s="68">
        <v>0</v>
      </c>
      <c r="L94" s="63">
        <v>0</v>
      </c>
      <c r="M94" s="64">
        <v>0</v>
      </c>
      <c r="N94" s="65"/>
      <c r="O94" s="114">
        <v>0</v>
      </c>
      <c r="P94" s="63">
        <v>0</v>
      </c>
      <c r="Q94" s="64">
        <v>0</v>
      </c>
      <c r="R94" s="65"/>
      <c r="S94" s="68">
        <v>0</v>
      </c>
      <c r="T94" s="63">
        <v>0</v>
      </c>
      <c r="U94" s="64">
        <v>0</v>
      </c>
      <c r="V94" s="67"/>
      <c r="W94" s="68">
        <v>0</v>
      </c>
      <c r="X94" s="63">
        <v>0</v>
      </c>
      <c r="Y94" s="64">
        <v>0</v>
      </c>
      <c r="Z94" s="66"/>
      <c r="AA94" s="142">
        <f aca="true" t="shared" si="24" ref="AA94:AA100">IF(C94+G94+K94+O94+S94+W94&lt;1,0,C94+G94+K94+O94+S94+W94)</f>
        <v>1</v>
      </c>
      <c r="AB94" s="141">
        <f aca="true" t="shared" si="25" ref="AB94:AB100">IF(D94+H94+L94+P94+T94+X94&lt;1,0,D94+H94+L94+P94+T94+X94)</f>
        <v>0</v>
      </c>
      <c r="AC94" s="143">
        <f aca="true" t="shared" si="26" ref="AC94:AC100">IF(E94+I94+M94+Q94+U94+Y94&lt;1,0,E94+I94+M94+Q94+U94+Y94)</f>
        <v>8</v>
      </c>
      <c r="AD94" s="248">
        <f aca="true" t="shared" si="27" ref="AD94:AD100">SUM(((AA94*3)+(AB94*2))/AC94)</f>
        <v>0.375</v>
      </c>
    </row>
    <row r="95" spans="1:30" s="103" customFormat="1" ht="12" customHeight="1">
      <c r="A95" s="203" t="s">
        <v>298</v>
      </c>
      <c r="B95" s="235" t="s">
        <v>177</v>
      </c>
      <c r="C95" s="68">
        <v>1</v>
      </c>
      <c r="D95" s="63">
        <v>0</v>
      </c>
      <c r="E95" s="64">
        <v>4</v>
      </c>
      <c r="F95" s="65"/>
      <c r="G95" s="68">
        <v>0</v>
      </c>
      <c r="H95" s="63">
        <v>0</v>
      </c>
      <c r="I95" s="64">
        <v>0</v>
      </c>
      <c r="J95" s="65"/>
      <c r="K95" s="68">
        <v>1</v>
      </c>
      <c r="L95" s="63">
        <v>1</v>
      </c>
      <c r="M95" s="64">
        <v>8</v>
      </c>
      <c r="N95" s="65"/>
      <c r="O95" s="114">
        <v>0</v>
      </c>
      <c r="P95" s="63">
        <v>1</v>
      </c>
      <c r="Q95" s="64">
        <v>4</v>
      </c>
      <c r="R95" s="65"/>
      <c r="S95" s="68">
        <v>0</v>
      </c>
      <c r="T95" s="63">
        <v>0</v>
      </c>
      <c r="U95" s="64">
        <v>0</v>
      </c>
      <c r="V95" s="67"/>
      <c r="W95" s="68">
        <v>0</v>
      </c>
      <c r="X95" s="63">
        <v>0</v>
      </c>
      <c r="Y95" s="64">
        <v>0</v>
      </c>
      <c r="Z95" s="66"/>
      <c r="AA95" s="142">
        <f t="shared" si="24"/>
        <v>2</v>
      </c>
      <c r="AB95" s="141">
        <f t="shared" si="25"/>
        <v>2</v>
      </c>
      <c r="AC95" s="143">
        <f t="shared" si="26"/>
        <v>16</v>
      </c>
      <c r="AD95" s="248">
        <f t="shared" si="27"/>
        <v>0.625</v>
      </c>
    </row>
    <row r="96" spans="1:30" ht="12" customHeight="1">
      <c r="A96" s="203" t="s">
        <v>299</v>
      </c>
      <c r="B96" s="235" t="s">
        <v>177</v>
      </c>
      <c r="C96" s="68">
        <v>3</v>
      </c>
      <c r="D96" s="69">
        <v>1</v>
      </c>
      <c r="E96" s="64">
        <v>8</v>
      </c>
      <c r="F96" s="65"/>
      <c r="G96" s="68">
        <v>0</v>
      </c>
      <c r="H96" s="69">
        <v>1</v>
      </c>
      <c r="I96" s="64">
        <v>4</v>
      </c>
      <c r="J96" s="65"/>
      <c r="K96" s="68">
        <v>1</v>
      </c>
      <c r="L96" s="69">
        <v>1</v>
      </c>
      <c r="M96" s="64">
        <v>4</v>
      </c>
      <c r="N96" s="65"/>
      <c r="O96" s="114">
        <v>3</v>
      </c>
      <c r="P96" s="69">
        <v>2</v>
      </c>
      <c r="Q96" s="64">
        <v>8</v>
      </c>
      <c r="R96" s="65"/>
      <c r="S96" s="68">
        <v>4</v>
      </c>
      <c r="T96" s="69">
        <v>2</v>
      </c>
      <c r="U96" s="64">
        <v>8</v>
      </c>
      <c r="V96" s="67"/>
      <c r="W96" s="68">
        <v>0</v>
      </c>
      <c r="X96" s="69">
        <v>0</v>
      </c>
      <c r="Y96" s="64">
        <v>0</v>
      </c>
      <c r="Z96" s="66"/>
      <c r="AA96" s="142">
        <f t="shared" si="24"/>
        <v>11</v>
      </c>
      <c r="AB96" s="141">
        <f t="shared" si="25"/>
        <v>7</v>
      </c>
      <c r="AC96" s="143">
        <f t="shared" si="26"/>
        <v>32</v>
      </c>
      <c r="AD96" s="248">
        <f t="shared" si="27"/>
        <v>1.46875</v>
      </c>
    </row>
    <row r="97" spans="1:30" ht="12" customHeight="1">
      <c r="A97" s="203" t="s">
        <v>301</v>
      </c>
      <c r="B97" s="235" t="s">
        <v>177</v>
      </c>
      <c r="C97" s="68">
        <v>6</v>
      </c>
      <c r="D97" s="63">
        <v>0</v>
      </c>
      <c r="E97" s="64">
        <v>8</v>
      </c>
      <c r="F97" s="70" t="str">
        <f>IF(SUM(E93:E100)=40," ",SUM(E93:E100)-40)</f>
        <v> </v>
      </c>
      <c r="G97" s="68">
        <v>6</v>
      </c>
      <c r="H97" s="63">
        <v>0</v>
      </c>
      <c r="I97" s="64">
        <v>8</v>
      </c>
      <c r="J97" s="70" t="str">
        <f>IF(SUM(I93:I100)=40," ",SUM(I93:I100)-40)</f>
        <v> </v>
      </c>
      <c r="K97" s="68">
        <v>4</v>
      </c>
      <c r="L97" s="63">
        <v>1</v>
      </c>
      <c r="M97" s="64">
        <v>8</v>
      </c>
      <c r="N97" s="70" t="str">
        <f>IF(SUM(M93:M100)=40," ",SUM(M93:M100)-40)</f>
        <v> </v>
      </c>
      <c r="O97" s="68">
        <v>6</v>
      </c>
      <c r="P97" s="63">
        <v>2</v>
      </c>
      <c r="Q97" s="64">
        <v>8</v>
      </c>
      <c r="R97" s="70" t="str">
        <f>IF(SUM(Q93:Q100)=40," ",SUM(Q93:Q100)-40)</f>
        <v> </v>
      </c>
      <c r="S97" s="68">
        <v>1</v>
      </c>
      <c r="T97" s="63">
        <v>4</v>
      </c>
      <c r="U97" s="64">
        <v>8</v>
      </c>
      <c r="V97" s="70" t="str">
        <f>IF(SUM(U93:U100)=40," ",SUM(U93:U100)-40)</f>
        <v> </v>
      </c>
      <c r="W97" s="68">
        <v>0</v>
      </c>
      <c r="X97" s="63">
        <v>0</v>
      </c>
      <c r="Y97" s="64">
        <v>0</v>
      </c>
      <c r="Z97" s="70">
        <f>IF(SUM(Y93:Y100)=40," ",SUM(Y93:Y100)-40)</f>
        <v>-40</v>
      </c>
      <c r="AA97" s="142">
        <f t="shared" si="24"/>
        <v>23</v>
      </c>
      <c r="AB97" s="141">
        <f t="shared" si="25"/>
        <v>7</v>
      </c>
      <c r="AC97" s="143">
        <f t="shared" si="26"/>
        <v>40</v>
      </c>
      <c r="AD97" s="248">
        <f t="shared" si="27"/>
        <v>2.075</v>
      </c>
    </row>
    <row r="98" spans="1:30" ht="12" customHeight="1">
      <c r="A98" s="203" t="s">
        <v>303</v>
      </c>
      <c r="B98" s="235" t="s">
        <v>177</v>
      </c>
      <c r="C98" s="68">
        <v>3</v>
      </c>
      <c r="D98" s="63">
        <v>1</v>
      </c>
      <c r="E98" s="64">
        <v>8</v>
      </c>
      <c r="F98" s="65"/>
      <c r="G98" s="68">
        <v>0</v>
      </c>
      <c r="H98" s="63">
        <v>0</v>
      </c>
      <c r="I98" s="64">
        <v>4</v>
      </c>
      <c r="J98" s="65"/>
      <c r="K98" s="68">
        <v>5</v>
      </c>
      <c r="L98" s="63">
        <v>1</v>
      </c>
      <c r="M98" s="64">
        <v>8</v>
      </c>
      <c r="N98" s="65"/>
      <c r="O98" s="114">
        <v>2</v>
      </c>
      <c r="P98" s="63">
        <v>2</v>
      </c>
      <c r="Q98" s="64">
        <v>8</v>
      </c>
      <c r="R98" s="65"/>
      <c r="S98" s="68">
        <v>5</v>
      </c>
      <c r="T98" s="63">
        <v>1</v>
      </c>
      <c r="U98" s="64">
        <v>8</v>
      </c>
      <c r="V98" s="65"/>
      <c r="W98" s="68">
        <v>0</v>
      </c>
      <c r="X98" s="63">
        <v>0</v>
      </c>
      <c r="Y98" s="64">
        <v>0</v>
      </c>
      <c r="Z98" s="66"/>
      <c r="AA98" s="142">
        <f t="shared" si="24"/>
        <v>15</v>
      </c>
      <c r="AB98" s="141">
        <f t="shared" si="25"/>
        <v>5</v>
      </c>
      <c r="AC98" s="143">
        <f t="shared" si="26"/>
        <v>36</v>
      </c>
      <c r="AD98" s="248">
        <f t="shared" si="27"/>
        <v>1.5277777777777777</v>
      </c>
    </row>
    <row r="99" spans="1:30" ht="12" customHeight="1">
      <c r="A99" s="253" t="s">
        <v>302</v>
      </c>
      <c r="B99" s="235" t="s">
        <v>177</v>
      </c>
      <c r="C99" s="62">
        <v>0</v>
      </c>
      <c r="D99" s="63">
        <v>2</v>
      </c>
      <c r="E99" s="64">
        <v>4</v>
      </c>
      <c r="F99" s="71">
        <f>F100</f>
        <v>580</v>
      </c>
      <c r="G99" s="62">
        <v>3</v>
      </c>
      <c r="H99" s="63">
        <v>3</v>
      </c>
      <c r="I99" s="64">
        <v>8</v>
      </c>
      <c r="J99" s="71">
        <f>F99+J100</f>
        <v>1105</v>
      </c>
      <c r="K99" s="62">
        <v>1</v>
      </c>
      <c r="L99" s="63">
        <v>1</v>
      </c>
      <c r="M99" s="64">
        <v>8</v>
      </c>
      <c r="N99" s="71">
        <f>J99+N100</f>
        <v>1650</v>
      </c>
      <c r="O99" s="216">
        <v>2</v>
      </c>
      <c r="P99" s="114">
        <v>1</v>
      </c>
      <c r="Q99" s="64">
        <v>4</v>
      </c>
      <c r="R99" s="71">
        <f>N99+R100</f>
        <v>2281</v>
      </c>
      <c r="S99" s="62">
        <v>3</v>
      </c>
      <c r="T99" s="63">
        <v>4</v>
      </c>
      <c r="U99" s="64">
        <v>8</v>
      </c>
      <c r="V99" s="71">
        <f>R99+V100</f>
        <v>2913</v>
      </c>
      <c r="W99" s="62">
        <v>0</v>
      </c>
      <c r="X99" s="63">
        <v>0</v>
      </c>
      <c r="Y99" s="64">
        <v>0</v>
      </c>
      <c r="Z99" s="71">
        <f>V99+Z100</f>
        <v>2913</v>
      </c>
      <c r="AA99" s="142">
        <f t="shared" si="24"/>
        <v>9</v>
      </c>
      <c r="AB99" s="141">
        <f t="shared" si="25"/>
        <v>11</v>
      </c>
      <c r="AC99" s="143">
        <f t="shared" si="26"/>
        <v>32</v>
      </c>
      <c r="AD99" s="248">
        <f t="shared" si="27"/>
        <v>1.53125</v>
      </c>
    </row>
    <row r="100" spans="1:30" ht="12" customHeight="1" thickBot="1">
      <c r="A100" s="204" t="s">
        <v>300</v>
      </c>
      <c r="B100" s="235" t="s">
        <v>177</v>
      </c>
      <c r="C100" s="72">
        <v>0</v>
      </c>
      <c r="D100" s="73">
        <v>2</v>
      </c>
      <c r="E100" s="74">
        <v>4</v>
      </c>
      <c r="F100" s="75">
        <f>SUM(C101:F101)</f>
        <v>580</v>
      </c>
      <c r="G100" s="72">
        <v>0</v>
      </c>
      <c r="H100" s="73">
        <v>1</v>
      </c>
      <c r="I100" s="74">
        <v>4</v>
      </c>
      <c r="J100" s="75">
        <f>SUM(G101:J101)</f>
        <v>525</v>
      </c>
      <c r="K100" s="72">
        <v>2</v>
      </c>
      <c r="L100" s="73">
        <v>1</v>
      </c>
      <c r="M100" s="74">
        <v>4</v>
      </c>
      <c r="N100" s="75">
        <f>SUM(K101:N101)</f>
        <v>545</v>
      </c>
      <c r="O100" s="72">
        <v>1</v>
      </c>
      <c r="P100" s="73">
        <v>0</v>
      </c>
      <c r="Q100" s="74">
        <v>4</v>
      </c>
      <c r="R100" s="75">
        <f>SUM(O101:R101)</f>
        <v>631</v>
      </c>
      <c r="S100" s="72">
        <v>1</v>
      </c>
      <c r="T100" s="73">
        <v>0</v>
      </c>
      <c r="U100" s="74">
        <v>4</v>
      </c>
      <c r="V100" s="75">
        <f>SUM(S101:V101)</f>
        <v>632</v>
      </c>
      <c r="W100" s="72">
        <v>0</v>
      </c>
      <c r="X100" s="73">
        <v>0</v>
      </c>
      <c r="Y100" s="74">
        <v>0</v>
      </c>
      <c r="Z100" s="75">
        <f>SUM(W101:Z101)</f>
        <v>0</v>
      </c>
      <c r="AA100" s="142">
        <f t="shared" si="24"/>
        <v>4</v>
      </c>
      <c r="AB100" s="141">
        <f t="shared" si="25"/>
        <v>4</v>
      </c>
      <c r="AC100" s="143">
        <f t="shared" si="26"/>
        <v>20</v>
      </c>
      <c r="AD100" s="248">
        <f t="shared" si="27"/>
        <v>1</v>
      </c>
    </row>
    <row r="101" spans="1:29" ht="15.75" customHeight="1">
      <c r="A101" s="280" t="s">
        <v>43</v>
      </c>
      <c r="B101" s="236"/>
      <c r="C101" s="117">
        <v>157</v>
      </c>
      <c r="D101" s="79">
        <v>103</v>
      </c>
      <c r="E101" s="79">
        <v>200</v>
      </c>
      <c r="F101" s="80">
        <v>120</v>
      </c>
      <c r="G101" s="117">
        <v>139</v>
      </c>
      <c r="H101" s="79">
        <v>140</v>
      </c>
      <c r="I101" s="79">
        <v>150</v>
      </c>
      <c r="J101" s="80">
        <v>96</v>
      </c>
      <c r="K101" s="117">
        <v>115</v>
      </c>
      <c r="L101" s="79">
        <v>168</v>
      </c>
      <c r="M101" s="79">
        <v>119</v>
      </c>
      <c r="N101" s="80">
        <v>143</v>
      </c>
      <c r="O101" s="117">
        <v>140</v>
      </c>
      <c r="P101" s="79">
        <v>177</v>
      </c>
      <c r="Q101" s="79">
        <v>203</v>
      </c>
      <c r="R101" s="80">
        <v>111</v>
      </c>
      <c r="S101" s="117">
        <v>170</v>
      </c>
      <c r="T101" s="79">
        <v>158</v>
      </c>
      <c r="U101" s="79">
        <v>179</v>
      </c>
      <c r="V101" s="80">
        <v>125</v>
      </c>
      <c r="W101" s="117"/>
      <c r="X101" s="79"/>
      <c r="Y101" s="79"/>
      <c r="Z101" s="81"/>
      <c r="AA101" s="255">
        <f>IF(SUM(C101:Z101)&lt;1," ",SUM(C101:Z101))</f>
        <v>2913</v>
      </c>
      <c r="AB101" s="256"/>
      <c r="AC101" s="257"/>
    </row>
    <row r="102" spans="1:29" ht="15.75" customHeight="1" thickBot="1">
      <c r="A102" s="281"/>
      <c r="B102" s="242"/>
      <c r="C102" s="83" t="s">
        <v>11</v>
      </c>
      <c r="D102" s="83" t="s">
        <v>12</v>
      </c>
      <c r="E102" s="83" t="s">
        <v>44</v>
      </c>
      <c r="F102" s="84" t="s">
        <v>45</v>
      </c>
      <c r="G102" s="85" t="s">
        <v>46</v>
      </c>
      <c r="H102" s="83" t="s">
        <v>47</v>
      </c>
      <c r="I102" s="83" t="s">
        <v>48</v>
      </c>
      <c r="J102" s="86" t="s">
        <v>49</v>
      </c>
      <c r="K102" s="85" t="s">
        <v>50</v>
      </c>
      <c r="L102" s="83" t="s">
        <v>51</v>
      </c>
      <c r="M102" s="83" t="s">
        <v>52</v>
      </c>
      <c r="N102" s="84" t="s">
        <v>53</v>
      </c>
      <c r="O102" s="85" t="s">
        <v>54</v>
      </c>
      <c r="P102" s="83" t="s">
        <v>55</v>
      </c>
      <c r="Q102" s="83" t="s">
        <v>56</v>
      </c>
      <c r="R102" s="84" t="s">
        <v>57</v>
      </c>
      <c r="S102" s="82" t="s">
        <v>58</v>
      </c>
      <c r="T102" s="83" t="s">
        <v>59</v>
      </c>
      <c r="U102" s="83" t="s">
        <v>60</v>
      </c>
      <c r="V102" s="86" t="s">
        <v>61</v>
      </c>
      <c r="W102" s="85" t="s">
        <v>78</v>
      </c>
      <c r="X102" s="83" t="s">
        <v>79</v>
      </c>
      <c r="Y102" s="83" t="s">
        <v>80</v>
      </c>
      <c r="Z102" s="86" t="s">
        <v>81</v>
      </c>
      <c r="AA102" s="258"/>
      <c r="AB102" s="259"/>
      <c r="AC102" s="260"/>
    </row>
    <row r="103" spans="1:29" ht="13.5" customHeight="1" thickBot="1">
      <c r="A103" s="129"/>
      <c r="B103" s="238"/>
      <c r="C103" s="87"/>
      <c r="D103" s="87"/>
      <c r="E103" s="87"/>
      <c r="F103" s="87"/>
      <c r="G103" s="167"/>
      <c r="H103" s="87"/>
      <c r="I103" s="87"/>
      <c r="J103" s="87"/>
      <c r="K103" s="167"/>
      <c r="L103" s="163"/>
      <c r="M103" s="163"/>
      <c r="N103" s="164"/>
      <c r="O103" s="167"/>
      <c r="P103" s="163"/>
      <c r="Q103" s="163"/>
      <c r="R103" s="163"/>
      <c r="S103" s="167"/>
      <c r="T103" s="163"/>
      <c r="U103" s="163"/>
      <c r="V103" s="164"/>
      <c r="W103" s="163"/>
      <c r="X103" s="163"/>
      <c r="Y103" s="163"/>
      <c r="Z103" s="163"/>
      <c r="AA103" s="165"/>
      <c r="AB103" s="165"/>
      <c r="AC103" s="166"/>
    </row>
    <row r="104" spans="1:29" ht="15">
      <c r="A104" s="126" t="s">
        <v>304</v>
      </c>
      <c r="B104" s="126"/>
      <c r="C104" s="58"/>
      <c r="D104" s="59"/>
      <c r="E104" s="59"/>
      <c r="F104" s="60"/>
      <c r="G104" s="215"/>
      <c r="H104" s="59"/>
      <c r="I104" s="59"/>
      <c r="J104" s="60"/>
      <c r="K104" s="215"/>
      <c r="L104" s="140"/>
      <c r="M104" s="140"/>
      <c r="N104" s="139"/>
      <c r="O104" s="215"/>
      <c r="P104" s="140"/>
      <c r="Q104" s="140"/>
      <c r="R104" s="139"/>
      <c r="S104" s="215"/>
      <c r="T104" s="140"/>
      <c r="U104" s="140"/>
      <c r="V104" s="139"/>
      <c r="W104" s="215"/>
      <c r="X104" s="140"/>
      <c r="Y104" s="140"/>
      <c r="Z104" s="139"/>
      <c r="AA104" s="261"/>
      <c r="AB104" s="262"/>
      <c r="AC104" s="263"/>
    </row>
    <row r="105" spans="1:30" ht="12" customHeight="1">
      <c r="A105" s="203" t="s">
        <v>305</v>
      </c>
      <c r="B105" s="235" t="s">
        <v>184</v>
      </c>
      <c r="C105" s="62">
        <v>0</v>
      </c>
      <c r="D105" s="63">
        <v>3</v>
      </c>
      <c r="E105" s="64">
        <v>8</v>
      </c>
      <c r="F105" s="65"/>
      <c r="G105" s="62">
        <v>0</v>
      </c>
      <c r="H105" s="63">
        <v>0</v>
      </c>
      <c r="I105" s="64">
        <v>0</v>
      </c>
      <c r="J105" s="65"/>
      <c r="K105" s="62">
        <v>0</v>
      </c>
      <c r="L105" s="63">
        <v>1</v>
      </c>
      <c r="M105" s="64">
        <v>3</v>
      </c>
      <c r="N105" s="65"/>
      <c r="O105" s="62">
        <v>0</v>
      </c>
      <c r="P105" s="63">
        <v>0</v>
      </c>
      <c r="Q105" s="64">
        <v>4</v>
      </c>
      <c r="R105" s="65"/>
      <c r="S105" s="62">
        <v>0</v>
      </c>
      <c r="T105" s="63">
        <v>3</v>
      </c>
      <c r="U105" s="64">
        <v>4</v>
      </c>
      <c r="V105" s="67"/>
      <c r="W105" s="62">
        <v>0</v>
      </c>
      <c r="X105" s="63">
        <v>0</v>
      </c>
      <c r="Y105" s="64">
        <v>0</v>
      </c>
      <c r="Z105" s="65"/>
      <c r="AA105" s="142">
        <f>IF(C105+G105+K105+O105+S105+W105&lt;1,0,C105+G105+K105+O105+S105+W105)</f>
        <v>0</v>
      </c>
      <c r="AB105" s="141">
        <f aca="true" t="shared" si="28" ref="AB105:AB112">IF(D105+H105+L105+P105+T105+X105&lt;1,0,D105+H105+L105+P105+T105+X105)</f>
        <v>7</v>
      </c>
      <c r="AC105" s="143">
        <f aca="true" t="shared" si="29" ref="AC105:AC112">IF(E105+I105+M105+Q105+U105+Y105&lt;1,0,E105+I105+M105+Q105+U105+Y105)</f>
        <v>19</v>
      </c>
      <c r="AD105" s="248">
        <f>SUM(((AA105*3)+(AB105*2))/AC105)</f>
        <v>0.7368421052631579</v>
      </c>
    </row>
    <row r="106" spans="1:30" ht="12" customHeight="1">
      <c r="A106" s="203" t="s">
        <v>306</v>
      </c>
      <c r="B106" s="235" t="s">
        <v>184</v>
      </c>
      <c r="C106" s="68">
        <v>2</v>
      </c>
      <c r="D106" s="63">
        <v>2</v>
      </c>
      <c r="E106" s="64">
        <v>8</v>
      </c>
      <c r="F106" s="65"/>
      <c r="G106" s="68">
        <v>4</v>
      </c>
      <c r="H106" s="63">
        <v>0</v>
      </c>
      <c r="I106" s="64">
        <v>8</v>
      </c>
      <c r="J106" s="65"/>
      <c r="K106" s="68">
        <v>0</v>
      </c>
      <c r="L106" s="63">
        <v>1</v>
      </c>
      <c r="M106" s="64">
        <v>4</v>
      </c>
      <c r="N106" s="65"/>
      <c r="O106" s="68">
        <v>3</v>
      </c>
      <c r="P106" s="63">
        <v>1</v>
      </c>
      <c r="Q106" s="64">
        <v>8</v>
      </c>
      <c r="R106" s="65"/>
      <c r="S106" s="68">
        <v>0</v>
      </c>
      <c r="T106" s="63">
        <v>1</v>
      </c>
      <c r="U106" s="64">
        <v>4</v>
      </c>
      <c r="V106" s="67"/>
      <c r="W106" s="68">
        <v>0</v>
      </c>
      <c r="X106" s="63">
        <v>0</v>
      </c>
      <c r="Y106" s="64">
        <v>0</v>
      </c>
      <c r="Z106" s="65"/>
      <c r="AA106" s="142">
        <f aca="true" t="shared" si="30" ref="AA106:AA112">IF(C106+G106+K106+O106+S106+W106&lt;1,0,C106+G106+K106+O106+S106+W106)</f>
        <v>9</v>
      </c>
      <c r="AB106" s="141">
        <f t="shared" si="28"/>
        <v>5</v>
      </c>
      <c r="AC106" s="143">
        <f t="shared" si="29"/>
        <v>32</v>
      </c>
      <c r="AD106" s="248">
        <f aca="true" t="shared" si="31" ref="AD106:AD112">SUM(((AA106*3)+(AB106*2))/AC106)</f>
        <v>1.15625</v>
      </c>
    </row>
    <row r="107" spans="1:30" ht="12" customHeight="1">
      <c r="A107" s="203" t="s">
        <v>307</v>
      </c>
      <c r="B107" s="235" t="s">
        <v>184</v>
      </c>
      <c r="C107" s="68">
        <v>1</v>
      </c>
      <c r="D107" s="63">
        <v>2</v>
      </c>
      <c r="E107" s="64">
        <v>8</v>
      </c>
      <c r="F107" s="65"/>
      <c r="G107" s="68">
        <v>1</v>
      </c>
      <c r="H107" s="63">
        <v>1</v>
      </c>
      <c r="I107" s="64">
        <v>4</v>
      </c>
      <c r="J107" s="65"/>
      <c r="K107" s="68">
        <v>4</v>
      </c>
      <c r="L107" s="63">
        <v>2</v>
      </c>
      <c r="M107" s="64">
        <v>8</v>
      </c>
      <c r="N107" s="65"/>
      <c r="O107" s="68">
        <v>1</v>
      </c>
      <c r="P107" s="63">
        <v>0</v>
      </c>
      <c r="Q107" s="64">
        <v>4</v>
      </c>
      <c r="R107" s="65"/>
      <c r="S107" s="68">
        <v>1</v>
      </c>
      <c r="T107" s="63">
        <v>6</v>
      </c>
      <c r="U107" s="64">
        <v>8</v>
      </c>
      <c r="V107" s="67"/>
      <c r="W107" s="68">
        <v>0</v>
      </c>
      <c r="X107" s="63">
        <v>0</v>
      </c>
      <c r="Y107" s="64">
        <v>0</v>
      </c>
      <c r="Z107" s="65"/>
      <c r="AA107" s="142">
        <f t="shared" si="30"/>
        <v>8</v>
      </c>
      <c r="AB107" s="141">
        <f t="shared" si="28"/>
        <v>11</v>
      </c>
      <c r="AC107" s="143">
        <f t="shared" si="29"/>
        <v>32</v>
      </c>
      <c r="AD107" s="248">
        <f t="shared" si="31"/>
        <v>1.4375</v>
      </c>
    </row>
    <row r="108" spans="1:30" ht="12" customHeight="1">
      <c r="A108" s="203" t="s">
        <v>308</v>
      </c>
      <c r="B108" s="235" t="s">
        <v>184</v>
      </c>
      <c r="C108" s="68">
        <v>0</v>
      </c>
      <c r="D108" s="69">
        <v>0</v>
      </c>
      <c r="E108" s="64">
        <v>0</v>
      </c>
      <c r="F108" s="65"/>
      <c r="G108" s="68">
        <v>0</v>
      </c>
      <c r="H108" s="69">
        <v>6</v>
      </c>
      <c r="I108" s="64">
        <v>8</v>
      </c>
      <c r="J108" s="65"/>
      <c r="K108" s="68">
        <v>1</v>
      </c>
      <c r="L108" s="69">
        <v>4</v>
      </c>
      <c r="M108" s="64">
        <v>8</v>
      </c>
      <c r="N108" s="65"/>
      <c r="O108" s="68">
        <v>0</v>
      </c>
      <c r="P108" s="69">
        <v>5</v>
      </c>
      <c r="Q108" s="64">
        <v>7</v>
      </c>
      <c r="R108" s="65"/>
      <c r="S108" s="68">
        <v>0</v>
      </c>
      <c r="T108" s="69">
        <v>4</v>
      </c>
      <c r="U108" s="64">
        <v>6</v>
      </c>
      <c r="V108" s="67"/>
      <c r="W108" s="68">
        <v>0</v>
      </c>
      <c r="X108" s="69">
        <v>0</v>
      </c>
      <c r="Y108" s="64">
        <v>0</v>
      </c>
      <c r="Z108" s="65"/>
      <c r="AA108" s="142">
        <f t="shared" si="30"/>
        <v>1</v>
      </c>
      <c r="AB108" s="141">
        <f t="shared" si="28"/>
        <v>19</v>
      </c>
      <c r="AC108" s="143">
        <f t="shared" si="29"/>
        <v>29</v>
      </c>
      <c r="AD108" s="248">
        <f t="shared" si="31"/>
        <v>1.4137931034482758</v>
      </c>
    </row>
    <row r="109" spans="1:30" ht="12" customHeight="1">
      <c r="A109" s="203" t="s">
        <v>309</v>
      </c>
      <c r="B109" s="235" t="s">
        <v>177</v>
      </c>
      <c r="C109" s="68">
        <v>0</v>
      </c>
      <c r="D109" s="63">
        <v>0</v>
      </c>
      <c r="E109" s="64">
        <v>0</v>
      </c>
      <c r="F109" s="70" t="str">
        <f>IF(SUM(E105:E112)=40," ",SUM(E105:E112)-40)</f>
        <v> </v>
      </c>
      <c r="G109" s="68">
        <v>0</v>
      </c>
      <c r="H109" s="63">
        <v>1</v>
      </c>
      <c r="I109" s="64">
        <v>4</v>
      </c>
      <c r="J109" s="70" t="str">
        <f>IF(SUM(I105:I112)=40," ",SUM(I105:I112)-40)</f>
        <v> </v>
      </c>
      <c r="K109" s="68">
        <v>0</v>
      </c>
      <c r="L109" s="63">
        <v>0</v>
      </c>
      <c r="M109" s="64">
        <v>1</v>
      </c>
      <c r="N109" s="70" t="str">
        <f>IF(SUM(M105:M112)=40," ",SUM(M105:M112)-40)</f>
        <v> </v>
      </c>
      <c r="O109" s="68">
        <v>0</v>
      </c>
      <c r="P109" s="63">
        <v>0</v>
      </c>
      <c r="Q109" s="64">
        <v>1</v>
      </c>
      <c r="R109" s="70" t="str">
        <f>IF(SUM(Q105:Q112)=40," ",SUM(Q105:Q112)-40)</f>
        <v> </v>
      </c>
      <c r="S109" s="68">
        <v>0</v>
      </c>
      <c r="T109" s="63">
        <v>0</v>
      </c>
      <c r="U109" s="64">
        <v>2</v>
      </c>
      <c r="V109" s="70" t="str">
        <f>IF(SUM(U105:U112)=40," ",SUM(U105:U112)-40)</f>
        <v> </v>
      </c>
      <c r="W109" s="68">
        <v>0</v>
      </c>
      <c r="X109" s="63">
        <v>0</v>
      </c>
      <c r="Y109" s="64">
        <v>0</v>
      </c>
      <c r="Z109" s="70">
        <f>IF(SUM(Y105:Y112)=40," ",SUM(Y105:Y112)-40)</f>
        <v>-40</v>
      </c>
      <c r="AA109" s="142">
        <f t="shared" si="30"/>
        <v>0</v>
      </c>
      <c r="AB109" s="141">
        <f t="shared" si="28"/>
        <v>1</v>
      </c>
      <c r="AC109" s="143">
        <f t="shared" si="29"/>
        <v>8</v>
      </c>
      <c r="AD109" s="248">
        <f t="shared" si="31"/>
        <v>0.25</v>
      </c>
    </row>
    <row r="110" spans="1:30" ht="12" customHeight="1">
      <c r="A110" s="203" t="s">
        <v>310</v>
      </c>
      <c r="B110" s="235" t="s">
        <v>177</v>
      </c>
      <c r="C110" s="68">
        <v>3</v>
      </c>
      <c r="D110" s="63">
        <v>4</v>
      </c>
      <c r="E110" s="64">
        <v>8</v>
      </c>
      <c r="F110" s="65"/>
      <c r="G110" s="68">
        <v>2</v>
      </c>
      <c r="H110" s="63">
        <v>4</v>
      </c>
      <c r="I110" s="64">
        <v>8</v>
      </c>
      <c r="J110" s="65"/>
      <c r="K110" s="68">
        <v>4</v>
      </c>
      <c r="L110" s="63">
        <v>4</v>
      </c>
      <c r="M110" s="64">
        <v>8</v>
      </c>
      <c r="N110" s="65"/>
      <c r="O110" s="68">
        <v>2</v>
      </c>
      <c r="P110" s="63">
        <v>4</v>
      </c>
      <c r="Q110" s="64">
        <v>8</v>
      </c>
      <c r="R110" s="65"/>
      <c r="S110" s="68">
        <v>2</v>
      </c>
      <c r="T110" s="63">
        <v>1</v>
      </c>
      <c r="U110" s="64">
        <v>8</v>
      </c>
      <c r="V110" s="65"/>
      <c r="W110" s="68">
        <v>0</v>
      </c>
      <c r="X110" s="63">
        <v>0</v>
      </c>
      <c r="Y110" s="64">
        <v>0</v>
      </c>
      <c r="Z110" s="65"/>
      <c r="AA110" s="142">
        <f t="shared" si="30"/>
        <v>13</v>
      </c>
      <c r="AB110" s="141">
        <f t="shared" si="28"/>
        <v>17</v>
      </c>
      <c r="AC110" s="143">
        <f t="shared" si="29"/>
        <v>40</v>
      </c>
      <c r="AD110" s="248">
        <f t="shared" si="31"/>
        <v>1.825</v>
      </c>
    </row>
    <row r="111" spans="1:30" ht="12" customHeight="1">
      <c r="A111" s="253" t="s">
        <v>311</v>
      </c>
      <c r="B111" s="235" t="s">
        <v>177</v>
      </c>
      <c r="C111" s="62">
        <v>5</v>
      </c>
      <c r="D111" s="63">
        <v>1</v>
      </c>
      <c r="E111" s="64">
        <v>8</v>
      </c>
      <c r="F111" s="71">
        <f>F112</f>
        <v>606</v>
      </c>
      <c r="G111" s="62">
        <v>3</v>
      </c>
      <c r="H111" s="63">
        <v>3</v>
      </c>
      <c r="I111" s="64">
        <v>8</v>
      </c>
      <c r="J111" s="71">
        <f>F111+J112</f>
        <v>1217</v>
      </c>
      <c r="K111" s="62">
        <v>4</v>
      </c>
      <c r="L111" s="63">
        <v>2</v>
      </c>
      <c r="M111" s="64">
        <v>8</v>
      </c>
      <c r="N111" s="71">
        <f>J111+N112</f>
        <v>1854</v>
      </c>
      <c r="O111" s="216">
        <v>5</v>
      </c>
      <c r="P111" s="114">
        <v>2</v>
      </c>
      <c r="Q111" s="64">
        <v>8</v>
      </c>
      <c r="R111" s="71">
        <f>N111+R112</f>
        <v>2442</v>
      </c>
      <c r="S111" s="62">
        <v>2</v>
      </c>
      <c r="T111" s="63">
        <v>3</v>
      </c>
      <c r="U111" s="64">
        <v>8</v>
      </c>
      <c r="V111" s="71">
        <f>R111+V112</f>
        <v>3002</v>
      </c>
      <c r="W111" s="62">
        <v>0</v>
      </c>
      <c r="X111" s="63">
        <v>0</v>
      </c>
      <c r="Y111" s="64">
        <v>0</v>
      </c>
      <c r="Z111" s="71">
        <f>V111+Z112</f>
        <v>3002</v>
      </c>
      <c r="AA111" s="142">
        <f t="shared" si="30"/>
        <v>19</v>
      </c>
      <c r="AB111" s="141">
        <f t="shared" si="28"/>
        <v>11</v>
      </c>
      <c r="AC111" s="143">
        <f t="shared" si="29"/>
        <v>40</v>
      </c>
      <c r="AD111" s="248">
        <f t="shared" si="31"/>
        <v>1.975</v>
      </c>
    </row>
    <row r="112" spans="1:30" ht="12" customHeight="1" thickBot="1">
      <c r="A112" s="204" t="s">
        <v>312</v>
      </c>
      <c r="B112" s="235" t="s">
        <v>177</v>
      </c>
      <c r="C112" s="72">
        <v>0</v>
      </c>
      <c r="D112" s="73">
        <v>0</v>
      </c>
      <c r="E112" s="74">
        <v>0</v>
      </c>
      <c r="F112" s="75">
        <f>SUM(C113:F113)</f>
        <v>606</v>
      </c>
      <c r="G112" s="72">
        <v>0</v>
      </c>
      <c r="H112" s="73">
        <v>0</v>
      </c>
      <c r="I112" s="74">
        <v>0</v>
      </c>
      <c r="J112" s="75">
        <f>SUM(G113:J113)</f>
        <v>611</v>
      </c>
      <c r="K112" s="72">
        <v>0</v>
      </c>
      <c r="L112" s="73">
        <v>0</v>
      </c>
      <c r="M112" s="74">
        <v>0</v>
      </c>
      <c r="N112" s="75">
        <f>SUM(K113:N113)</f>
        <v>637</v>
      </c>
      <c r="O112" s="72">
        <v>0</v>
      </c>
      <c r="P112" s="73">
        <v>0</v>
      </c>
      <c r="Q112" s="74">
        <v>0</v>
      </c>
      <c r="R112" s="75">
        <f>SUM(O113:R113)</f>
        <v>588</v>
      </c>
      <c r="S112" s="72">
        <v>0</v>
      </c>
      <c r="T112" s="73">
        <v>0</v>
      </c>
      <c r="U112" s="74">
        <v>0</v>
      </c>
      <c r="V112" s="75">
        <f>SUM(S113:V113)</f>
        <v>560</v>
      </c>
      <c r="W112" s="72">
        <v>0</v>
      </c>
      <c r="X112" s="73">
        <v>0</v>
      </c>
      <c r="Y112" s="74">
        <v>0</v>
      </c>
      <c r="Z112" s="75">
        <f>SUM(W113:Z113)</f>
        <v>0</v>
      </c>
      <c r="AA112" s="144">
        <f t="shared" si="30"/>
        <v>0</v>
      </c>
      <c r="AB112" s="145">
        <f t="shared" si="28"/>
        <v>0</v>
      </c>
      <c r="AC112" s="146">
        <f t="shared" si="29"/>
        <v>0</v>
      </c>
      <c r="AD112" s="248" t="e">
        <f t="shared" si="31"/>
        <v>#DIV/0!</v>
      </c>
    </row>
    <row r="113" spans="1:29" ht="15.75" customHeight="1">
      <c r="A113" s="280" t="s">
        <v>43</v>
      </c>
      <c r="B113" s="236"/>
      <c r="C113" s="117">
        <v>131</v>
      </c>
      <c r="D113" s="79">
        <v>177</v>
      </c>
      <c r="E113" s="79">
        <v>152</v>
      </c>
      <c r="F113" s="80">
        <v>146</v>
      </c>
      <c r="G113" s="117">
        <v>191</v>
      </c>
      <c r="H113" s="79">
        <v>156</v>
      </c>
      <c r="I113" s="79">
        <v>115</v>
      </c>
      <c r="J113" s="80">
        <v>149</v>
      </c>
      <c r="K113" s="117">
        <v>168</v>
      </c>
      <c r="L113" s="79">
        <v>196</v>
      </c>
      <c r="M113" s="79">
        <v>126</v>
      </c>
      <c r="N113" s="80">
        <v>147</v>
      </c>
      <c r="O113" s="117">
        <v>163</v>
      </c>
      <c r="P113" s="79">
        <v>144</v>
      </c>
      <c r="Q113" s="79">
        <v>175</v>
      </c>
      <c r="R113" s="80">
        <v>106</v>
      </c>
      <c r="S113" s="117">
        <v>140</v>
      </c>
      <c r="T113" s="79">
        <v>114</v>
      </c>
      <c r="U113" s="79">
        <v>173</v>
      </c>
      <c r="V113" s="80">
        <v>133</v>
      </c>
      <c r="W113" s="117"/>
      <c r="X113" s="79"/>
      <c r="Y113" s="79"/>
      <c r="Z113" s="80"/>
      <c r="AA113" s="255">
        <f>IF(SUM(C113:Z113)&lt;1," ",SUM(C113:Z113))</f>
        <v>3002</v>
      </c>
      <c r="AB113" s="256"/>
      <c r="AC113" s="257"/>
    </row>
    <row r="114" spans="1:29" ht="15.75" customHeight="1" thickBot="1">
      <c r="A114" s="281"/>
      <c r="B114" s="242"/>
      <c r="C114" s="82" t="s">
        <v>11</v>
      </c>
      <c r="D114" s="83" t="s">
        <v>12</v>
      </c>
      <c r="E114" s="83" t="s">
        <v>44</v>
      </c>
      <c r="F114" s="84" t="s">
        <v>45</v>
      </c>
      <c r="G114" s="85" t="s">
        <v>46</v>
      </c>
      <c r="H114" s="83" t="s">
        <v>47</v>
      </c>
      <c r="I114" s="83" t="s">
        <v>48</v>
      </c>
      <c r="J114" s="86" t="s">
        <v>49</v>
      </c>
      <c r="K114" s="85" t="s">
        <v>50</v>
      </c>
      <c r="L114" s="83" t="s">
        <v>51</v>
      </c>
      <c r="M114" s="83" t="s">
        <v>52</v>
      </c>
      <c r="N114" s="84" t="s">
        <v>53</v>
      </c>
      <c r="O114" s="85" t="s">
        <v>54</v>
      </c>
      <c r="P114" s="83" t="s">
        <v>55</v>
      </c>
      <c r="Q114" s="83" t="s">
        <v>56</v>
      </c>
      <c r="R114" s="84" t="s">
        <v>57</v>
      </c>
      <c r="S114" s="82" t="s">
        <v>58</v>
      </c>
      <c r="T114" s="83" t="s">
        <v>59</v>
      </c>
      <c r="U114" s="83" t="s">
        <v>60</v>
      </c>
      <c r="V114" s="86" t="s">
        <v>61</v>
      </c>
      <c r="W114" s="85" t="s">
        <v>78</v>
      </c>
      <c r="X114" s="83" t="s">
        <v>79</v>
      </c>
      <c r="Y114" s="83" t="s">
        <v>80</v>
      </c>
      <c r="Z114" s="86" t="s">
        <v>81</v>
      </c>
      <c r="AA114" s="258"/>
      <c r="AB114" s="259"/>
      <c r="AC114" s="260"/>
    </row>
    <row r="115" spans="1:29" ht="15" thickBot="1">
      <c r="A115" s="129"/>
      <c r="B115" s="238"/>
      <c r="C115" s="87"/>
      <c r="D115" s="87"/>
      <c r="E115" s="87"/>
      <c r="F115" s="87"/>
      <c r="G115" s="167"/>
      <c r="H115" s="87"/>
      <c r="I115" s="87"/>
      <c r="J115" s="87"/>
      <c r="K115" s="167"/>
      <c r="L115" s="163"/>
      <c r="M115" s="163"/>
      <c r="N115" s="164"/>
      <c r="O115" s="167"/>
      <c r="P115" s="163"/>
      <c r="Q115" s="163"/>
      <c r="R115" s="163"/>
      <c r="S115" s="167"/>
      <c r="T115" s="163"/>
      <c r="U115" s="163"/>
      <c r="V115" s="164"/>
      <c r="W115" s="163"/>
      <c r="X115" s="163"/>
      <c r="Y115" s="163"/>
      <c r="Z115" s="163"/>
      <c r="AA115" s="165"/>
      <c r="AB115" s="165"/>
      <c r="AC115" s="166"/>
    </row>
    <row r="116" spans="1:29" ht="15">
      <c r="A116" s="126" t="s">
        <v>70</v>
      </c>
      <c r="B116" s="234"/>
      <c r="C116" s="58"/>
      <c r="D116" s="59"/>
      <c r="E116" s="59"/>
      <c r="F116" s="60"/>
      <c r="G116" s="215"/>
      <c r="H116" s="59"/>
      <c r="I116" s="59"/>
      <c r="J116" s="60"/>
      <c r="K116" s="215"/>
      <c r="L116" s="140"/>
      <c r="M116" s="140"/>
      <c r="N116" s="139"/>
      <c r="O116" s="215"/>
      <c r="P116" s="140"/>
      <c r="Q116" s="140"/>
      <c r="R116" s="139"/>
      <c r="S116" s="215"/>
      <c r="T116" s="140"/>
      <c r="U116" s="140"/>
      <c r="V116" s="139"/>
      <c r="W116" s="215"/>
      <c r="X116" s="140"/>
      <c r="Y116" s="140"/>
      <c r="Z116" s="139"/>
      <c r="AA116" s="261"/>
      <c r="AB116" s="262"/>
      <c r="AC116" s="263"/>
    </row>
    <row r="117" spans="1:30" ht="12" customHeight="1">
      <c r="A117" s="203" t="s">
        <v>91</v>
      </c>
      <c r="B117" s="235" t="s">
        <v>177</v>
      </c>
      <c r="C117" s="62">
        <v>0</v>
      </c>
      <c r="D117" s="63">
        <v>0</v>
      </c>
      <c r="E117" s="64">
        <v>0</v>
      </c>
      <c r="F117" s="65"/>
      <c r="G117" s="62">
        <v>0</v>
      </c>
      <c r="H117" s="63">
        <v>0</v>
      </c>
      <c r="I117" s="64">
        <v>0</v>
      </c>
      <c r="J117" s="65"/>
      <c r="K117" s="62">
        <v>0</v>
      </c>
      <c r="L117" s="63">
        <v>0</v>
      </c>
      <c r="M117" s="64">
        <v>0</v>
      </c>
      <c r="N117" s="65"/>
      <c r="O117" s="62">
        <v>0</v>
      </c>
      <c r="P117" s="63">
        <v>0</v>
      </c>
      <c r="Q117" s="64">
        <v>0</v>
      </c>
      <c r="R117" s="65"/>
      <c r="S117" s="62">
        <v>0</v>
      </c>
      <c r="T117" s="63">
        <v>0</v>
      </c>
      <c r="U117" s="64">
        <v>0</v>
      </c>
      <c r="V117" s="67"/>
      <c r="W117" s="62">
        <v>0</v>
      </c>
      <c r="X117" s="63">
        <v>0</v>
      </c>
      <c r="Y117" s="64">
        <v>0</v>
      </c>
      <c r="Z117" s="65"/>
      <c r="AA117" s="142">
        <f>IF(C117+G117+K117+O117+S117+W117&lt;1,0,C117+G117+K117+O117+S117+W117)</f>
        <v>0</v>
      </c>
      <c r="AB117" s="141">
        <f aca="true" t="shared" si="32" ref="AB117:AB124">IF(D117+H117+L117+P117+T117+X117&lt;1,0,D117+H117+L117+P117+T117+X117)</f>
        <v>0</v>
      </c>
      <c r="AC117" s="143">
        <f aca="true" t="shared" si="33" ref="AC117:AC124">IF(E117+I117+M117+Q117+U117+Y117&lt;1,0,E117+I117+M117+Q117+U117+Y117)</f>
        <v>0</v>
      </c>
      <c r="AD117" s="248" t="e">
        <f>SUM(((AA117*3)+(AB117*2))/AC117)</f>
        <v>#DIV/0!</v>
      </c>
    </row>
    <row r="118" spans="1:30" ht="12" customHeight="1">
      <c r="A118" s="203" t="s">
        <v>92</v>
      </c>
      <c r="B118" s="235" t="s">
        <v>177</v>
      </c>
      <c r="C118" s="68">
        <v>0</v>
      </c>
      <c r="D118" s="63">
        <v>0</v>
      </c>
      <c r="E118" s="64">
        <v>0</v>
      </c>
      <c r="F118" s="65"/>
      <c r="G118" s="68">
        <v>0</v>
      </c>
      <c r="H118" s="63">
        <v>0</v>
      </c>
      <c r="I118" s="64">
        <v>0</v>
      </c>
      <c r="J118" s="65"/>
      <c r="K118" s="68">
        <v>0</v>
      </c>
      <c r="L118" s="63">
        <v>0</v>
      </c>
      <c r="M118" s="64">
        <v>0</v>
      </c>
      <c r="N118" s="65"/>
      <c r="O118" s="68">
        <v>0</v>
      </c>
      <c r="P118" s="63">
        <v>0</v>
      </c>
      <c r="Q118" s="64">
        <v>0</v>
      </c>
      <c r="R118" s="65"/>
      <c r="S118" s="68">
        <v>0</v>
      </c>
      <c r="T118" s="63">
        <v>0</v>
      </c>
      <c r="U118" s="64">
        <v>0</v>
      </c>
      <c r="V118" s="67"/>
      <c r="W118" s="68">
        <v>0</v>
      </c>
      <c r="X118" s="63">
        <v>0</v>
      </c>
      <c r="Y118" s="64">
        <v>0</v>
      </c>
      <c r="Z118" s="65"/>
      <c r="AA118" s="142">
        <f aca="true" t="shared" si="34" ref="AA118:AA124">IF(C118+G118+K118+O118+S118+W118&lt;1,0,C118+G118+K118+O118+S118+W118)</f>
        <v>0</v>
      </c>
      <c r="AB118" s="141">
        <f t="shared" si="32"/>
        <v>0</v>
      </c>
      <c r="AC118" s="143">
        <f t="shared" si="33"/>
        <v>0</v>
      </c>
      <c r="AD118" s="248" t="e">
        <f aca="true" t="shared" si="35" ref="AD118:AD124">SUM(((AA118*3)+(AB118*2))/AC118)</f>
        <v>#DIV/0!</v>
      </c>
    </row>
    <row r="119" spans="1:30" ht="12" customHeight="1">
      <c r="A119" s="203" t="s">
        <v>93</v>
      </c>
      <c r="B119" s="235" t="s">
        <v>177</v>
      </c>
      <c r="C119" s="68">
        <v>0</v>
      </c>
      <c r="D119" s="63">
        <v>0</v>
      </c>
      <c r="E119" s="64">
        <v>0</v>
      </c>
      <c r="F119" s="65"/>
      <c r="G119" s="68">
        <v>0</v>
      </c>
      <c r="H119" s="63">
        <v>0</v>
      </c>
      <c r="I119" s="64">
        <v>0</v>
      </c>
      <c r="J119" s="65"/>
      <c r="K119" s="68">
        <v>0</v>
      </c>
      <c r="L119" s="63">
        <v>0</v>
      </c>
      <c r="M119" s="64">
        <v>0</v>
      </c>
      <c r="N119" s="65"/>
      <c r="O119" s="68">
        <v>0</v>
      </c>
      <c r="P119" s="63">
        <v>0</v>
      </c>
      <c r="Q119" s="64">
        <v>0</v>
      </c>
      <c r="R119" s="65"/>
      <c r="S119" s="68">
        <v>0</v>
      </c>
      <c r="T119" s="63">
        <v>0</v>
      </c>
      <c r="U119" s="64">
        <v>0</v>
      </c>
      <c r="V119" s="67"/>
      <c r="W119" s="68">
        <v>0</v>
      </c>
      <c r="X119" s="63">
        <v>0</v>
      </c>
      <c r="Y119" s="64">
        <v>0</v>
      </c>
      <c r="Z119" s="65"/>
      <c r="AA119" s="142">
        <f t="shared" si="34"/>
        <v>0</v>
      </c>
      <c r="AB119" s="141">
        <f t="shared" si="32"/>
        <v>0</v>
      </c>
      <c r="AC119" s="143">
        <f t="shared" si="33"/>
        <v>0</v>
      </c>
      <c r="AD119" s="248" t="e">
        <f t="shared" si="35"/>
        <v>#DIV/0!</v>
      </c>
    </row>
    <row r="120" spans="1:30" ht="12" customHeight="1">
      <c r="A120" s="203" t="s">
        <v>94</v>
      </c>
      <c r="B120" s="235" t="s">
        <v>177</v>
      </c>
      <c r="C120" s="68">
        <v>0</v>
      </c>
      <c r="D120" s="69">
        <v>0</v>
      </c>
      <c r="E120" s="64">
        <v>0</v>
      </c>
      <c r="F120" s="65"/>
      <c r="G120" s="68">
        <v>0</v>
      </c>
      <c r="H120" s="69">
        <v>0</v>
      </c>
      <c r="I120" s="64">
        <v>0</v>
      </c>
      <c r="J120" s="65"/>
      <c r="K120" s="68">
        <v>0</v>
      </c>
      <c r="L120" s="69">
        <v>0</v>
      </c>
      <c r="M120" s="64">
        <v>0</v>
      </c>
      <c r="N120" s="65"/>
      <c r="O120" s="68">
        <v>0</v>
      </c>
      <c r="P120" s="69">
        <v>0</v>
      </c>
      <c r="Q120" s="64">
        <v>0</v>
      </c>
      <c r="R120" s="65"/>
      <c r="S120" s="68">
        <v>0</v>
      </c>
      <c r="T120" s="69">
        <v>0</v>
      </c>
      <c r="U120" s="64">
        <v>0</v>
      </c>
      <c r="V120" s="67"/>
      <c r="W120" s="68">
        <v>0</v>
      </c>
      <c r="X120" s="69">
        <v>0</v>
      </c>
      <c r="Y120" s="64">
        <v>0</v>
      </c>
      <c r="Z120" s="65"/>
      <c r="AA120" s="142">
        <f t="shared" si="34"/>
        <v>0</v>
      </c>
      <c r="AB120" s="141">
        <f t="shared" si="32"/>
        <v>0</v>
      </c>
      <c r="AC120" s="143">
        <f t="shared" si="33"/>
        <v>0</v>
      </c>
      <c r="AD120" s="248" t="e">
        <f t="shared" si="35"/>
        <v>#DIV/0!</v>
      </c>
    </row>
    <row r="121" spans="1:30" ht="12" customHeight="1">
      <c r="A121" s="203" t="s">
        <v>95</v>
      </c>
      <c r="B121" s="235" t="s">
        <v>177</v>
      </c>
      <c r="C121" s="68">
        <v>0</v>
      </c>
      <c r="D121" s="63">
        <v>0</v>
      </c>
      <c r="E121" s="64">
        <v>0</v>
      </c>
      <c r="F121" s="70">
        <f>IF(SUM(E117:E124)=40," ",SUM(E117:E124)-40)</f>
        <v>-40</v>
      </c>
      <c r="G121" s="68">
        <v>0</v>
      </c>
      <c r="H121" s="63">
        <v>0</v>
      </c>
      <c r="I121" s="64">
        <v>0</v>
      </c>
      <c r="J121" s="70">
        <f>IF(SUM(I117:I124)=40," ",SUM(I117:I124)-40)</f>
        <v>-40</v>
      </c>
      <c r="K121" s="68">
        <v>0</v>
      </c>
      <c r="L121" s="63">
        <v>0</v>
      </c>
      <c r="M121" s="64">
        <v>0</v>
      </c>
      <c r="N121" s="70">
        <f>IF(SUM(M117:M124)=40," ",SUM(M117:M124)-40)</f>
        <v>-40</v>
      </c>
      <c r="O121" s="68">
        <v>0</v>
      </c>
      <c r="P121" s="63">
        <v>0</v>
      </c>
      <c r="Q121" s="64">
        <v>0</v>
      </c>
      <c r="R121" s="70">
        <f>IF(SUM(Q117:Q124)=40," ",SUM(Q117:Q124)-40)</f>
        <v>-40</v>
      </c>
      <c r="S121" s="68">
        <v>0</v>
      </c>
      <c r="T121" s="63">
        <v>0</v>
      </c>
      <c r="U121" s="64">
        <v>0</v>
      </c>
      <c r="V121" s="70">
        <f>IF(SUM(U117:U124)=40," ",SUM(U117:U124)-40)</f>
        <v>-40</v>
      </c>
      <c r="W121" s="68">
        <v>0</v>
      </c>
      <c r="X121" s="63">
        <v>0</v>
      </c>
      <c r="Y121" s="64">
        <v>0</v>
      </c>
      <c r="Z121" s="70">
        <f>IF(SUM(Y117:Y124)=40," ",SUM(Y117:Y124)-40)</f>
        <v>-40</v>
      </c>
      <c r="AA121" s="142">
        <f t="shared" si="34"/>
        <v>0</v>
      </c>
      <c r="AB121" s="141">
        <f t="shared" si="32"/>
        <v>0</v>
      </c>
      <c r="AC121" s="143">
        <f t="shared" si="33"/>
        <v>0</v>
      </c>
      <c r="AD121" s="248" t="e">
        <f t="shared" si="35"/>
        <v>#DIV/0!</v>
      </c>
    </row>
    <row r="122" spans="1:30" ht="12" customHeight="1">
      <c r="A122" s="217" t="s">
        <v>96</v>
      </c>
      <c r="B122" s="235" t="s">
        <v>177</v>
      </c>
      <c r="C122" s="68">
        <v>0</v>
      </c>
      <c r="D122" s="63">
        <v>0</v>
      </c>
      <c r="E122" s="64">
        <v>0</v>
      </c>
      <c r="F122" s="65"/>
      <c r="G122" s="68">
        <v>0</v>
      </c>
      <c r="H122" s="63">
        <v>0</v>
      </c>
      <c r="I122" s="64">
        <v>0</v>
      </c>
      <c r="J122" s="65"/>
      <c r="K122" s="68">
        <v>0</v>
      </c>
      <c r="L122" s="63">
        <v>0</v>
      </c>
      <c r="M122" s="64">
        <v>0</v>
      </c>
      <c r="N122" s="65"/>
      <c r="O122" s="68">
        <v>0</v>
      </c>
      <c r="P122" s="63">
        <v>0</v>
      </c>
      <c r="Q122" s="64">
        <v>0</v>
      </c>
      <c r="R122" s="65"/>
      <c r="S122" s="68">
        <v>0</v>
      </c>
      <c r="T122" s="63">
        <v>0</v>
      </c>
      <c r="U122" s="64">
        <v>0</v>
      </c>
      <c r="V122" s="65"/>
      <c r="W122" s="68">
        <v>0</v>
      </c>
      <c r="X122" s="63">
        <v>0</v>
      </c>
      <c r="Y122" s="64">
        <v>0</v>
      </c>
      <c r="Z122" s="65"/>
      <c r="AA122" s="142">
        <f t="shared" si="34"/>
        <v>0</v>
      </c>
      <c r="AB122" s="141">
        <f t="shared" si="32"/>
        <v>0</v>
      </c>
      <c r="AC122" s="143">
        <f t="shared" si="33"/>
        <v>0</v>
      </c>
      <c r="AD122" s="248" t="e">
        <f t="shared" si="35"/>
        <v>#DIV/0!</v>
      </c>
    </row>
    <row r="123" spans="1:30" ht="12" customHeight="1">
      <c r="A123" s="203" t="s">
        <v>97</v>
      </c>
      <c r="B123" s="235" t="s">
        <v>177</v>
      </c>
      <c r="C123" s="62">
        <v>0</v>
      </c>
      <c r="D123" s="63">
        <v>0</v>
      </c>
      <c r="E123" s="64">
        <v>0</v>
      </c>
      <c r="F123" s="71">
        <f>F124</f>
        <v>0</v>
      </c>
      <c r="G123" s="62">
        <v>0</v>
      </c>
      <c r="H123" s="63">
        <v>0</v>
      </c>
      <c r="I123" s="64">
        <v>0</v>
      </c>
      <c r="J123" s="71">
        <f>F123+J124</f>
        <v>0</v>
      </c>
      <c r="K123" s="62">
        <v>0</v>
      </c>
      <c r="L123" s="63">
        <v>0</v>
      </c>
      <c r="M123" s="64">
        <v>0</v>
      </c>
      <c r="N123" s="71">
        <f>J123+N124</f>
        <v>0</v>
      </c>
      <c r="O123" s="216">
        <v>0</v>
      </c>
      <c r="P123" s="114">
        <v>0</v>
      </c>
      <c r="Q123" s="64">
        <v>0</v>
      </c>
      <c r="R123" s="71">
        <f>N123+R124</f>
        <v>0</v>
      </c>
      <c r="S123" s="62">
        <v>0</v>
      </c>
      <c r="T123" s="63">
        <v>0</v>
      </c>
      <c r="U123" s="64">
        <v>0</v>
      </c>
      <c r="V123" s="71">
        <f>R123+V124</f>
        <v>0</v>
      </c>
      <c r="W123" s="62">
        <v>0</v>
      </c>
      <c r="X123" s="63">
        <v>0</v>
      </c>
      <c r="Y123" s="64">
        <v>0</v>
      </c>
      <c r="Z123" s="71">
        <f>V123+Z124</f>
        <v>0</v>
      </c>
      <c r="AA123" s="142">
        <f t="shared" si="34"/>
        <v>0</v>
      </c>
      <c r="AB123" s="141">
        <f t="shared" si="32"/>
        <v>0</v>
      </c>
      <c r="AC123" s="143">
        <f t="shared" si="33"/>
        <v>0</v>
      </c>
      <c r="AD123" s="248" t="e">
        <f t="shared" si="35"/>
        <v>#DIV/0!</v>
      </c>
    </row>
    <row r="124" spans="1:30" ht="12" customHeight="1" thickBot="1">
      <c r="A124" s="204" t="s">
        <v>98</v>
      </c>
      <c r="B124" s="235" t="s">
        <v>177</v>
      </c>
      <c r="C124" s="72">
        <v>0</v>
      </c>
      <c r="D124" s="73">
        <v>0</v>
      </c>
      <c r="E124" s="74">
        <v>0</v>
      </c>
      <c r="F124" s="75">
        <f>SUM(C125:F125)</f>
        <v>0</v>
      </c>
      <c r="G124" s="72">
        <v>0</v>
      </c>
      <c r="H124" s="73">
        <v>0</v>
      </c>
      <c r="I124" s="74">
        <v>0</v>
      </c>
      <c r="J124" s="75">
        <f>SUM(G125:J125)</f>
        <v>0</v>
      </c>
      <c r="K124" s="72">
        <v>0</v>
      </c>
      <c r="L124" s="73">
        <v>0</v>
      </c>
      <c r="M124" s="74">
        <v>0</v>
      </c>
      <c r="N124" s="75">
        <f>SUM(K125:N125)</f>
        <v>0</v>
      </c>
      <c r="O124" s="72">
        <v>0</v>
      </c>
      <c r="P124" s="73">
        <v>0</v>
      </c>
      <c r="Q124" s="74">
        <v>0</v>
      </c>
      <c r="R124" s="75">
        <f>SUM(O125:R125)</f>
        <v>0</v>
      </c>
      <c r="S124" s="72">
        <v>0</v>
      </c>
      <c r="T124" s="73">
        <v>0</v>
      </c>
      <c r="U124" s="74">
        <v>0</v>
      </c>
      <c r="V124" s="75">
        <f>SUM(S125:V125)</f>
        <v>0</v>
      </c>
      <c r="W124" s="72">
        <v>0</v>
      </c>
      <c r="X124" s="73">
        <v>0</v>
      </c>
      <c r="Y124" s="74">
        <v>0</v>
      </c>
      <c r="Z124" s="75">
        <f>SUM(W125:Z125)</f>
        <v>0</v>
      </c>
      <c r="AA124" s="144">
        <f t="shared" si="34"/>
        <v>0</v>
      </c>
      <c r="AB124" s="145">
        <f t="shared" si="32"/>
        <v>0</v>
      </c>
      <c r="AC124" s="146">
        <f t="shared" si="33"/>
        <v>0</v>
      </c>
      <c r="AD124" s="248" t="e">
        <f t="shared" si="35"/>
        <v>#DIV/0!</v>
      </c>
    </row>
    <row r="125" spans="1:29" ht="15.75" customHeight="1">
      <c r="A125" s="280" t="s">
        <v>43</v>
      </c>
      <c r="B125" s="236"/>
      <c r="C125" s="117"/>
      <c r="D125" s="79"/>
      <c r="E125" s="79"/>
      <c r="F125" s="80"/>
      <c r="G125" s="117"/>
      <c r="H125" s="79"/>
      <c r="I125" s="79"/>
      <c r="J125" s="80"/>
      <c r="K125" s="117"/>
      <c r="L125" s="79"/>
      <c r="M125" s="79"/>
      <c r="N125" s="80"/>
      <c r="O125" s="117"/>
      <c r="P125" s="79"/>
      <c r="Q125" s="79"/>
      <c r="R125" s="80"/>
      <c r="S125" s="117"/>
      <c r="T125" s="79"/>
      <c r="U125" s="79"/>
      <c r="V125" s="80"/>
      <c r="W125" s="117"/>
      <c r="X125" s="79"/>
      <c r="Y125" s="79"/>
      <c r="Z125" s="80"/>
      <c r="AA125" s="255" t="str">
        <f>IF(SUM(C125:Z125)&lt;1," ",SUM(C125:Z125))</f>
        <v> </v>
      </c>
      <c r="AB125" s="256"/>
      <c r="AC125" s="257"/>
    </row>
    <row r="126" spans="1:29" ht="15.75" customHeight="1" thickBot="1">
      <c r="A126" s="281"/>
      <c r="B126" s="242"/>
      <c r="C126" s="82" t="s">
        <v>11</v>
      </c>
      <c r="D126" s="83" t="s">
        <v>12</v>
      </c>
      <c r="E126" s="83" t="s">
        <v>44</v>
      </c>
      <c r="F126" s="84" t="s">
        <v>45</v>
      </c>
      <c r="G126" s="85" t="s">
        <v>46</v>
      </c>
      <c r="H126" s="83" t="s">
        <v>47</v>
      </c>
      <c r="I126" s="83" t="s">
        <v>48</v>
      </c>
      <c r="J126" s="86" t="s">
        <v>49</v>
      </c>
      <c r="K126" s="85" t="s">
        <v>50</v>
      </c>
      <c r="L126" s="83" t="s">
        <v>51</v>
      </c>
      <c r="M126" s="83" t="s">
        <v>52</v>
      </c>
      <c r="N126" s="84" t="s">
        <v>53</v>
      </c>
      <c r="O126" s="85" t="s">
        <v>54</v>
      </c>
      <c r="P126" s="83" t="s">
        <v>55</v>
      </c>
      <c r="Q126" s="83" t="s">
        <v>56</v>
      </c>
      <c r="R126" s="84" t="s">
        <v>57</v>
      </c>
      <c r="S126" s="82" t="s">
        <v>58</v>
      </c>
      <c r="T126" s="83" t="s">
        <v>59</v>
      </c>
      <c r="U126" s="83" t="s">
        <v>60</v>
      </c>
      <c r="V126" s="86" t="s">
        <v>61</v>
      </c>
      <c r="W126" s="85" t="s">
        <v>78</v>
      </c>
      <c r="X126" s="83" t="s">
        <v>79</v>
      </c>
      <c r="Y126" s="83" t="s">
        <v>80</v>
      </c>
      <c r="Z126" s="86" t="s">
        <v>81</v>
      </c>
      <c r="AA126" s="258"/>
      <c r="AB126" s="259"/>
      <c r="AC126" s="260"/>
    </row>
    <row r="127" spans="1:29" ht="15" thickBot="1">
      <c r="A127" s="129"/>
      <c r="B127" s="238"/>
      <c r="C127" s="87"/>
      <c r="D127" s="87"/>
      <c r="E127" s="87"/>
      <c r="F127" s="87"/>
      <c r="G127" s="167"/>
      <c r="H127" s="87"/>
      <c r="I127" s="87"/>
      <c r="J127" s="87"/>
      <c r="K127" s="167"/>
      <c r="L127" s="163"/>
      <c r="M127" s="163"/>
      <c r="N127" s="164"/>
      <c r="O127" s="167"/>
      <c r="P127" s="163"/>
      <c r="Q127" s="163"/>
      <c r="R127" s="163"/>
      <c r="S127" s="167"/>
      <c r="T127" s="163"/>
      <c r="U127" s="163"/>
      <c r="V127" s="164"/>
      <c r="W127" s="163"/>
      <c r="X127" s="163"/>
      <c r="Y127" s="163"/>
      <c r="Z127" s="163"/>
      <c r="AA127" s="165"/>
      <c r="AB127" s="165"/>
      <c r="AC127" s="166"/>
    </row>
    <row r="128" spans="1:29" ht="15">
      <c r="A128" s="126" t="s">
        <v>71</v>
      </c>
      <c r="B128" s="234"/>
      <c r="C128" s="58"/>
      <c r="D128" s="59"/>
      <c r="E128" s="59"/>
      <c r="F128" s="60"/>
      <c r="G128" s="215"/>
      <c r="H128" s="59"/>
      <c r="I128" s="59"/>
      <c r="J128" s="60"/>
      <c r="K128" s="215"/>
      <c r="L128" s="140"/>
      <c r="M128" s="140"/>
      <c r="N128" s="139"/>
      <c r="O128" s="215"/>
      <c r="P128" s="140"/>
      <c r="Q128" s="140"/>
      <c r="R128" s="139"/>
      <c r="S128" s="215"/>
      <c r="T128" s="140"/>
      <c r="U128" s="140"/>
      <c r="V128" s="139"/>
      <c r="W128" s="215"/>
      <c r="X128" s="140"/>
      <c r="Y128" s="140"/>
      <c r="Z128" s="139"/>
      <c r="AA128" s="261"/>
      <c r="AB128" s="262"/>
      <c r="AC128" s="263"/>
    </row>
    <row r="129" spans="1:30" ht="12" customHeight="1">
      <c r="A129" s="127" t="s">
        <v>99</v>
      </c>
      <c r="B129" s="235" t="s">
        <v>177</v>
      </c>
      <c r="C129" s="62">
        <v>0</v>
      </c>
      <c r="D129" s="63">
        <v>0</v>
      </c>
      <c r="E129" s="64">
        <v>0</v>
      </c>
      <c r="F129" s="65"/>
      <c r="G129" s="62">
        <v>0</v>
      </c>
      <c r="H129" s="63">
        <v>0</v>
      </c>
      <c r="I129" s="64">
        <v>0</v>
      </c>
      <c r="J129" s="65"/>
      <c r="K129" s="62">
        <v>0</v>
      </c>
      <c r="L129" s="63">
        <v>0</v>
      </c>
      <c r="M129" s="64">
        <v>0</v>
      </c>
      <c r="N129" s="65"/>
      <c r="O129" s="62">
        <v>0</v>
      </c>
      <c r="P129" s="63">
        <v>0</v>
      </c>
      <c r="Q129" s="64">
        <v>0</v>
      </c>
      <c r="R129" s="65"/>
      <c r="S129" s="62">
        <v>0</v>
      </c>
      <c r="T129" s="63">
        <v>0</v>
      </c>
      <c r="U129" s="64">
        <v>0</v>
      </c>
      <c r="V129" s="67"/>
      <c r="W129" s="62">
        <v>0</v>
      </c>
      <c r="X129" s="63">
        <v>0</v>
      </c>
      <c r="Y129" s="64">
        <v>0</v>
      </c>
      <c r="Z129" s="65"/>
      <c r="AA129" s="142">
        <f>IF(C129+G129+K129+O129+S129+W129&lt;1,0,C129+G129+K129+O129+S129+W129)</f>
        <v>0</v>
      </c>
      <c r="AB129" s="141">
        <f aca="true" t="shared" si="36" ref="AB129:AB136">IF(D129+H129+L129+P129+T129+X129&lt;1,0,D129+H129+L129+P129+T129+X129)</f>
        <v>0</v>
      </c>
      <c r="AC129" s="143">
        <f aca="true" t="shared" si="37" ref="AC129:AC136">IF(E129+I129+M129+Q129+U129+Y129&lt;1,0,E129+I129+M129+Q129+U129+Y129)</f>
        <v>0</v>
      </c>
      <c r="AD129" s="248" t="e">
        <f>SUM(((AA129*3)+(AB129*2))/AC129)</f>
        <v>#DIV/0!</v>
      </c>
    </row>
    <row r="130" spans="1:30" ht="12" customHeight="1">
      <c r="A130" s="127" t="s">
        <v>100</v>
      </c>
      <c r="B130" s="235" t="s">
        <v>177</v>
      </c>
      <c r="C130" s="68">
        <v>0</v>
      </c>
      <c r="D130" s="63">
        <v>0</v>
      </c>
      <c r="E130" s="64">
        <v>0</v>
      </c>
      <c r="F130" s="65"/>
      <c r="G130" s="68">
        <v>0</v>
      </c>
      <c r="H130" s="63">
        <v>0</v>
      </c>
      <c r="I130" s="64">
        <v>0</v>
      </c>
      <c r="J130" s="65"/>
      <c r="K130" s="68">
        <v>0</v>
      </c>
      <c r="L130" s="63">
        <v>0</v>
      </c>
      <c r="M130" s="64">
        <v>0</v>
      </c>
      <c r="N130" s="65"/>
      <c r="O130" s="68">
        <v>0</v>
      </c>
      <c r="P130" s="63">
        <v>0</v>
      </c>
      <c r="Q130" s="64">
        <v>0</v>
      </c>
      <c r="R130" s="65"/>
      <c r="S130" s="68">
        <v>0</v>
      </c>
      <c r="T130" s="63">
        <v>0</v>
      </c>
      <c r="U130" s="64">
        <v>0</v>
      </c>
      <c r="V130" s="67"/>
      <c r="W130" s="68">
        <v>0</v>
      </c>
      <c r="X130" s="63">
        <v>0</v>
      </c>
      <c r="Y130" s="64">
        <v>0</v>
      </c>
      <c r="Z130" s="65"/>
      <c r="AA130" s="142">
        <f aca="true" t="shared" si="38" ref="AA130:AA136">IF(C130+G130+K130+O130+S130+W130&lt;1,0,C130+G130+K130+O130+S130+W130)</f>
        <v>0</v>
      </c>
      <c r="AB130" s="141">
        <f t="shared" si="36"/>
        <v>0</v>
      </c>
      <c r="AC130" s="143">
        <f t="shared" si="37"/>
        <v>0</v>
      </c>
      <c r="AD130" s="248" t="e">
        <f aca="true" t="shared" si="39" ref="AD130:AD136">SUM(((AA130*3)+(AB130*2))/AC130)</f>
        <v>#DIV/0!</v>
      </c>
    </row>
    <row r="131" spans="1:30" ht="12" customHeight="1">
      <c r="A131" s="127" t="s">
        <v>101</v>
      </c>
      <c r="B131" s="235" t="s">
        <v>177</v>
      </c>
      <c r="C131" s="68">
        <v>0</v>
      </c>
      <c r="D131" s="63">
        <v>0</v>
      </c>
      <c r="E131" s="64">
        <v>0</v>
      </c>
      <c r="F131" s="65"/>
      <c r="G131" s="68">
        <v>0</v>
      </c>
      <c r="H131" s="63">
        <v>0</v>
      </c>
      <c r="I131" s="64">
        <v>0</v>
      </c>
      <c r="J131" s="65"/>
      <c r="K131" s="68">
        <v>0</v>
      </c>
      <c r="L131" s="63">
        <v>0</v>
      </c>
      <c r="M131" s="64">
        <v>0</v>
      </c>
      <c r="N131" s="65"/>
      <c r="O131" s="68">
        <v>0</v>
      </c>
      <c r="P131" s="63">
        <v>0</v>
      </c>
      <c r="Q131" s="64">
        <v>0</v>
      </c>
      <c r="R131" s="65"/>
      <c r="S131" s="68">
        <v>0</v>
      </c>
      <c r="T131" s="63">
        <v>0</v>
      </c>
      <c r="U131" s="64">
        <v>0</v>
      </c>
      <c r="V131" s="67"/>
      <c r="W131" s="68">
        <v>0</v>
      </c>
      <c r="X131" s="63">
        <v>0</v>
      </c>
      <c r="Y131" s="64">
        <v>0</v>
      </c>
      <c r="Z131" s="65"/>
      <c r="AA131" s="142">
        <f t="shared" si="38"/>
        <v>0</v>
      </c>
      <c r="AB131" s="141">
        <f t="shared" si="36"/>
        <v>0</v>
      </c>
      <c r="AC131" s="143">
        <f t="shared" si="37"/>
        <v>0</v>
      </c>
      <c r="AD131" s="248" t="e">
        <f t="shared" si="39"/>
        <v>#DIV/0!</v>
      </c>
    </row>
    <row r="132" spans="1:30" ht="12" customHeight="1">
      <c r="A132" s="127" t="s">
        <v>102</v>
      </c>
      <c r="B132" s="235" t="s">
        <v>177</v>
      </c>
      <c r="C132" s="68">
        <v>0</v>
      </c>
      <c r="D132" s="69">
        <v>0</v>
      </c>
      <c r="E132" s="64">
        <v>0</v>
      </c>
      <c r="F132" s="65"/>
      <c r="G132" s="68">
        <v>0</v>
      </c>
      <c r="H132" s="69">
        <v>0</v>
      </c>
      <c r="I132" s="64">
        <v>0</v>
      </c>
      <c r="J132" s="65"/>
      <c r="K132" s="68">
        <v>0</v>
      </c>
      <c r="L132" s="69">
        <v>0</v>
      </c>
      <c r="M132" s="64">
        <v>0</v>
      </c>
      <c r="N132" s="65"/>
      <c r="O132" s="68">
        <v>0</v>
      </c>
      <c r="P132" s="69">
        <v>0</v>
      </c>
      <c r="Q132" s="64">
        <v>0</v>
      </c>
      <c r="R132" s="65"/>
      <c r="S132" s="68">
        <v>0</v>
      </c>
      <c r="T132" s="69">
        <v>0</v>
      </c>
      <c r="U132" s="64">
        <v>0</v>
      </c>
      <c r="V132" s="67"/>
      <c r="W132" s="68">
        <v>0</v>
      </c>
      <c r="X132" s="69">
        <v>0</v>
      </c>
      <c r="Y132" s="64">
        <v>0</v>
      </c>
      <c r="Z132" s="65"/>
      <c r="AA132" s="142">
        <f t="shared" si="38"/>
        <v>0</v>
      </c>
      <c r="AB132" s="141">
        <f t="shared" si="36"/>
        <v>0</v>
      </c>
      <c r="AC132" s="143">
        <f t="shared" si="37"/>
        <v>0</v>
      </c>
      <c r="AD132" s="248" t="e">
        <f t="shared" si="39"/>
        <v>#DIV/0!</v>
      </c>
    </row>
    <row r="133" spans="1:30" ht="12" customHeight="1">
      <c r="A133" s="127" t="s">
        <v>103</v>
      </c>
      <c r="B133" s="235" t="s">
        <v>177</v>
      </c>
      <c r="C133" s="68">
        <v>0</v>
      </c>
      <c r="D133" s="63">
        <v>0</v>
      </c>
      <c r="E133" s="64">
        <v>0</v>
      </c>
      <c r="F133" s="70">
        <f>IF(SUM(E129:E136)=40," ",SUM(E129:E136)-40)</f>
        <v>-40</v>
      </c>
      <c r="G133" s="68">
        <v>0</v>
      </c>
      <c r="H133" s="63">
        <v>0</v>
      </c>
      <c r="I133" s="64">
        <v>0</v>
      </c>
      <c r="J133" s="70">
        <f>IF(SUM(I129:I136)=40," ",SUM(I129:I136)-40)</f>
        <v>-40</v>
      </c>
      <c r="K133" s="68">
        <v>0</v>
      </c>
      <c r="L133" s="63">
        <v>0</v>
      </c>
      <c r="M133" s="64">
        <v>0</v>
      </c>
      <c r="N133" s="70">
        <f>IF(SUM(M129:M136)=40," ",SUM(M129:M136)-40)</f>
        <v>-40</v>
      </c>
      <c r="O133" s="68">
        <v>0</v>
      </c>
      <c r="P133" s="63">
        <v>0</v>
      </c>
      <c r="Q133" s="64">
        <v>0</v>
      </c>
      <c r="R133" s="70">
        <f>IF(SUM(Q129:Q136)=40," ",SUM(Q129:Q136)-40)</f>
        <v>-40</v>
      </c>
      <c r="S133" s="68">
        <v>0</v>
      </c>
      <c r="T133" s="63">
        <v>0</v>
      </c>
      <c r="U133" s="64">
        <v>0</v>
      </c>
      <c r="V133" s="70">
        <f>IF(SUM(U129:U136)=40," ",SUM(U129:U136)-40)</f>
        <v>-40</v>
      </c>
      <c r="W133" s="68">
        <v>0</v>
      </c>
      <c r="X133" s="63">
        <v>0</v>
      </c>
      <c r="Y133" s="64">
        <v>0</v>
      </c>
      <c r="Z133" s="70">
        <f>IF(SUM(Y129:Y136)=40," ",SUM(Y129:Y136)-40)</f>
        <v>-40</v>
      </c>
      <c r="AA133" s="142">
        <f t="shared" si="38"/>
        <v>0</v>
      </c>
      <c r="AB133" s="141">
        <f t="shared" si="36"/>
        <v>0</v>
      </c>
      <c r="AC133" s="143">
        <f t="shared" si="37"/>
        <v>0</v>
      </c>
      <c r="AD133" s="248" t="e">
        <f t="shared" si="39"/>
        <v>#DIV/0!</v>
      </c>
    </row>
    <row r="134" spans="1:30" ht="12" customHeight="1">
      <c r="A134" s="111" t="s">
        <v>104</v>
      </c>
      <c r="B134" s="235" t="s">
        <v>177</v>
      </c>
      <c r="C134" s="68">
        <v>0</v>
      </c>
      <c r="D134" s="63">
        <v>0</v>
      </c>
      <c r="E134" s="64">
        <v>0</v>
      </c>
      <c r="F134" s="65"/>
      <c r="G134" s="68">
        <v>0</v>
      </c>
      <c r="H134" s="63">
        <v>0</v>
      </c>
      <c r="I134" s="64">
        <v>0</v>
      </c>
      <c r="J134" s="65"/>
      <c r="K134" s="68">
        <v>0</v>
      </c>
      <c r="L134" s="63">
        <v>0</v>
      </c>
      <c r="M134" s="64">
        <v>0</v>
      </c>
      <c r="N134" s="65"/>
      <c r="O134" s="68">
        <v>0</v>
      </c>
      <c r="P134" s="63">
        <v>0</v>
      </c>
      <c r="Q134" s="64">
        <v>0</v>
      </c>
      <c r="R134" s="65"/>
      <c r="S134" s="68">
        <v>0</v>
      </c>
      <c r="T134" s="63">
        <v>0</v>
      </c>
      <c r="U134" s="64">
        <v>0</v>
      </c>
      <c r="V134" s="65"/>
      <c r="W134" s="68">
        <v>0</v>
      </c>
      <c r="X134" s="63">
        <v>0</v>
      </c>
      <c r="Y134" s="64">
        <v>0</v>
      </c>
      <c r="Z134" s="65"/>
      <c r="AA134" s="142">
        <f t="shared" si="38"/>
        <v>0</v>
      </c>
      <c r="AB134" s="141">
        <f t="shared" si="36"/>
        <v>0</v>
      </c>
      <c r="AC134" s="143">
        <f t="shared" si="37"/>
        <v>0</v>
      </c>
      <c r="AD134" s="248" t="e">
        <f t="shared" si="39"/>
        <v>#DIV/0!</v>
      </c>
    </row>
    <row r="135" spans="1:30" ht="12" customHeight="1">
      <c r="A135" s="111" t="s">
        <v>105</v>
      </c>
      <c r="B135" s="235" t="s">
        <v>177</v>
      </c>
      <c r="C135" s="62">
        <v>0</v>
      </c>
      <c r="D135" s="63">
        <v>0</v>
      </c>
      <c r="E135" s="64">
        <v>0</v>
      </c>
      <c r="F135" s="71">
        <f>F136</f>
        <v>0</v>
      </c>
      <c r="G135" s="62">
        <v>0</v>
      </c>
      <c r="H135" s="63">
        <v>0</v>
      </c>
      <c r="I135" s="64">
        <v>0</v>
      </c>
      <c r="J135" s="71">
        <f>F135+J136</f>
        <v>0</v>
      </c>
      <c r="K135" s="62">
        <v>0</v>
      </c>
      <c r="L135" s="63">
        <v>0</v>
      </c>
      <c r="M135" s="64">
        <v>0</v>
      </c>
      <c r="N135" s="71">
        <f>J135+N136</f>
        <v>0</v>
      </c>
      <c r="O135" s="216">
        <v>0</v>
      </c>
      <c r="P135" s="114">
        <v>0</v>
      </c>
      <c r="Q135" s="64">
        <v>0</v>
      </c>
      <c r="R135" s="71">
        <f>N135+R136</f>
        <v>0</v>
      </c>
      <c r="S135" s="62">
        <v>0</v>
      </c>
      <c r="T135" s="63">
        <v>0</v>
      </c>
      <c r="U135" s="64">
        <v>0</v>
      </c>
      <c r="V135" s="71">
        <f>R135+V136</f>
        <v>0</v>
      </c>
      <c r="W135" s="62">
        <v>0</v>
      </c>
      <c r="X135" s="63">
        <v>0</v>
      </c>
      <c r="Y135" s="64">
        <v>0</v>
      </c>
      <c r="Z135" s="71">
        <f>V135+Z136</f>
        <v>0</v>
      </c>
      <c r="AA135" s="142">
        <f t="shared" si="38"/>
        <v>0</v>
      </c>
      <c r="AB135" s="141">
        <f t="shared" si="36"/>
        <v>0</v>
      </c>
      <c r="AC135" s="143">
        <f t="shared" si="37"/>
        <v>0</v>
      </c>
      <c r="AD135" s="248" t="e">
        <f t="shared" si="39"/>
        <v>#DIV/0!</v>
      </c>
    </row>
    <row r="136" spans="1:30" ht="12" customHeight="1" thickBot="1">
      <c r="A136" s="112" t="s">
        <v>106</v>
      </c>
      <c r="B136" s="235" t="s">
        <v>177</v>
      </c>
      <c r="C136" s="72">
        <v>0</v>
      </c>
      <c r="D136" s="73">
        <v>0</v>
      </c>
      <c r="E136" s="74">
        <v>0</v>
      </c>
      <c r="F136" s="75">
        <f>SUM(C137:F137)</f>
        <v>0</v>
      </c>
      <c r="G136" s="72">
        <v>0</v>
      </c>
      <c r="H136" s="73">
        <v>0</v>
      </c>
      <c r="I136" s="74">
        <v>0</v>
      </c>
      <c r="J136" s="75">
        <f>SUM(G137:J137)</f>
        <v>0</v>
      </c>
      <c r="K136" s="72">
        <v>0</v>
      </c>
      <c r="L136" s="73">
        <v>0</v>
      </c>
      <c r="M136" s="74">
        <v>0</v>
      </c>
      <c r="N136" s="75">
        <f>SUM(K137:N137)</f>
        <v>0</v>
      </c>
      <c r="O136" s="72">
        <v>0</v>
      </c>
      <c r="P136" s="73">
        <v>0</v>
      </c>
      <c r="Q136" s="74">
        <v>0</v>
      </c>
      <c r="R136" s="75">
        <f>SUM(O137:R137)</f>
        <v>0</v>
      </c>
      <c r="S136" s="72">
        <v>0</v>
      </c>
      <c r="T136" s="73">
        <v>0</v>
      </c>
      <c r="U136" s="74">
        <v>0</v>
      </c>
      <c r="V136" s="75">
        <f>SUM(S137:V137)</f>
        <v>0</v>
      </c>
      <c r="W136" s="72">
        <v>0</v>
      </c>
      <c r="X136" s="73">
        <v>0</v>
      </c>
      <c r="Y136" s="74">
        <v>0</v>
      </c>
      <c r="Z136" s="75">
        <f>SUM(W137:Z137)</f>
        <v>0</v>
      </c>
      <c r="AA136" s="144">
        <f t="shared" si="38"/>
        <v>0</v>
      </c>
      <c r="AB136" s="145">
        <f t="shared" si="36"/>
        <v>0</v>
      </c>
      <c r="AC136" s="146">
        <f t="shared" si="37"/>
        <v>0</v>
      </c>
      <c r="AD136" s="248" t="e">
        <f t="shared" si="39"/>
        <v>#DIV/0!</v>
      </c>
    </row>
    <row r="137" spans="1:29" ht="15.75" customHeight="1" thickBot="1">
      <c r="A137" s="280" t="s">
        <v>43</v>
      </c>
      <c r="B137" s="236"/>
      <c r="C137" s="117"/>
      <c r="D137" s="79"/>
      <c r="E137" s="79"/>
      <c r="F137" s="80"/>
      <c r="G137" s="117"/>
      <c r="H137" s="79"/>
      <c r="I137" s="79"/>
      <c r="J137" s="80"/>
      <c r="K137" s="117"/>
      <c r="L137" s="79"/>
      <c r="M137" s="79"/>
      <c r="N137" s="80"/>
      <c r="O137" s="117"/>
      <c r="P137" s="79"/>
      <c r="Q137" s="79"/>
      <c r="R137" s="80"/>
      <c r="S137" s="117"/>
      <c r="T137" s="79"/>
      <c r="U137" s="79"/>
      <c r="V137" s="80"/>
      <c r="W137" s="117"/>
      <c r="X137" s="79"/>
      <c r="Y137" s="79"/>
      <c r="Z137" s="80"/>
      <c r="AA137" s="255" t="str">
        <f>IF(SUM(C137:Z137)&lt;1," ",SUM(C137:Z137))</f>
        <v> </v>
      </c>
      <c r="AB137" s="256"/>
      <c r="AC137" s="257"/>
    </row>
    <row r="138" spans="1:29" ht="15.75" customHeight="1" thickBot="1">
      <c r="A138" s="281"/>
      <c r="B138" s="242"/>
      <c r="C138" s="83" t="s">
        <v>11</v>
      </c>
      <c r="D138" s="83" t="s">
        <v>12</v>
      </c>
      <c r="E138" s="83" t="s">
        <v>44</v>
      </c>
      <c r="F138" s="84" t="s">
        <v>45</v>
      </c>
      <c r="G138" s="85" t="s">
        <v>46</v>
      </c>
      <c r="H138" s="83" t="s">
        <v>47</v>
      </c>
      <c r="I138" s="83" t="s">
        <v>48</v>
      </c>
      <c r="J138" s="86" t="s">
        <v>49</v>
      </c>
      <c r="K138" s="122" t="s">
        <v>50</v>
      </c>
      <c r="L138" s="123" t="s">
        <v>51</v>
      </c>
      <c r="M138" s="123" t="s">
        <v>52</v>
      </c>
      <c r="N138" s="124" t="s">
        <v>53</v>
      </c>
      <c r="O138" s="85" t="s">
        <v>54</v>
      </c>
      <c r="P138" s="83" t="s">
        <v>55</v>
      </c>
      <c r="Q138" s="83" t="s">
        <v>56</v>
      </c>
      <c r="R138" s="84" t="s">
        <v>57</v>
      </c>
      <c r="S138" s="82" t="s">
        <v>58</v>
      </c>
      <c r="T138" s="83" t="s">
        <v>59</v>
      </c>
      <c r="U138" s="83" t="s">
        <v>60</v>
      </c>
      <c r="V138" s="86" t="s">
        <v>61</v>
      </c>
      <c r="W138" s="85" t="s">
        <v>78</v>
      </c>
      <c r="X138" s="83" t="s">
        <v>79</v>
      </c>
      <c r="Y138" s="83" t="s">
        <v>80</v>
      </c>
      <c r="Z138" s="86" t="s">
        <v>81</v>
      </c>
      <c r="AA138" s="258"/>
      <c r="AB138" s="259"/>
      <c r="AC138" s="260"/>
    </row>
    <row r="139" spans="1:29" ht="15" thickBot="1">
      <c r="A139" s="40"/>
      <c r="B139" s="238"/>
      <c r="C139" s="87"/>
      <c r="D139" s="87"/>
      <c r="E139" s="87"/>
      <c r="F139" s="87"/>
      <c r="G139" s="167"/>
      <c r="H139" s="87"/>
      <c r="I139" s="87"/>
      <c r="J139" s="87"/>
      <c r="K139" s="167"/>
      <c r="L139" s="163"/>
      <c r="M139" s="163"/>
      <c r="N139" s="164"/>
      <c r="O139" s="167"/>
      <c r="P139" s="163"/>
      <c r="Q139" s="163"/>
      <c r="R139" s="163"/>
      <c r="S139" s="167"/>
      <c r="T139" s="163"/>
      <c r="U139" s="163"/>
      <c r="V139" s="164"/>
      <c r="W139" s="163"/>
      <c r="X139" s="163"/>
      <c r="Y139" s="163"/>
      <c r="Z139" s="163"/>
      <c r="AA139" s="165"/>
      <c r="AB139" s="165"/>
      <c r="AC139" s="166"/>
    </row>
    <row r="140" spans="1:29" ht="15">
      <c r="A140" s="110" t="s">
        <v>72</v>
      </c>
      <c r="B140" s="126"/>
      <c r="C140" s="58"/>
      <c r="D140" s="59"/>
      <c r="E140" s="59"/>
      <c r="F140" s="60"/>
      <c r="G140" s="215"/>
      <c r="H140" s="59"/>
      <c r="I140" s="59"/>
      <c r="J140" s="60"/>
      <c r="K140" s="215"/>
      <c r="L140" s="140"/>
      <c r="M140" s="140"/>
      <c r="N140" s="139"/>
      <c r="O140" s="215"/>
      <c r="P140" s="140"/>
      <c r="Q140" s="140"/>
      <c r="R140" s="139"/>
      <c r="S140" s="215"/>
      <c r="T140" s="140"/>
      <c r="U140" s="140"/>
      <c r="V140" s="139"/>
      <c r="W140" s="215"/>
      <c r="X140" s="140"/>
      <c r="Y140" s="140"/>
      <c r="Z140" s="139"/>
      <c r="AA140" s="261"/>
      <c r="AB140" s="262"/>
      <c r="AC140" s="263"/>
    </row>
    <row r="141" spans="1:30" ht="12" customHeight="1">
      <c r="A141" s="111" t="s">
        <v>107</v>
      </c>
      <c r="B141" s="235" t="s">
        <v>177</v>
      </c>
      <c r="C141" s="62">
        <v>0</v>
      </c>
      <c r="D141" s="63">
        <v>0</v>
      </c>
      <c r="E141" s="64">
        <v>0</v>
      </c>
      <c r="F141" s="65"/>
      <c r="G141" s="62">
        <v>0</v>
      </c>
      <c r="H141" s="63">
        <v>0</v>
      </c>
      <c r="I141" s="64">
        <v>0</v>
      </c>
      <c r="J141" s="65"/>
      <c r="K141" s="62">
        <v>0</v>
      </c>
      <c r="L141" s="63">
        <v>0</v>
      </c>
      <c r="M141" s="64">
        <v>0</v>
      </c>
      <c r="N141" s="65"/>
      <c r="O141" s="62">
        <v>0</v>
      </c>
      <c r="P141" s="63">
        <v>0</v>
      </c>
      <c r="Q141" s="64">
        <v>0</v>
      </c>
      <c r="R141" s="65"/>
      <c r="S141" s="62">
        <v>0</v>
      </c>
      <c r="T141" s="63">
        <v>0</v>
      </c>
      <c r="U141" s="64">
        <v>0</v>
      </c>
      <c r="V141" s="67"/>
      <c r="W141" s="62">
        <v>0</v>
      </c>
      <c r="X141" s="63">
        <v>0</v>
      </c>
      <c r="Y141" s="64">
        <v>0</v>
      </c>
      <c r="Z141" s="65"/>
      <c r="AA141" s="142">
        <f aca="true" t="shared" si="40" ref="AA141:AA148">IF(C141+G141+K141+O141+S141+W141&lt;1,0,C141+G141+K141+O141+S141+W141)</f>
        <v>0</v>
      </c>
      <c r="AB141" s="141">
        <f aca="true" t="shared" si="41" ref="AB141:AC144">IF(D141+H141+L141+P141+T141+X141&lt;1,0,D141+H141+L141+P141+T141+X141)</f>
        <v>0</v>
      </c>
      <c r="AC141" s="143">
        <f t="shared" si="41"/>
        <v>0</v>
      </c>
      <c r="AD141" s="248" t="e">
        <f>SUM(((AA141*3)+(AB141*2))/AC141)</f>
        <v>#DIV/0!</v>
      </c>
    </row>
    <row r="142" spans="1:30" ht="12" customHeight="1">
      <c r="A142" s="111" t="s">
        <v>108</v>
      </c>
      <c r="B142" s="235" t="s">
        <v>177</v>
      </c>
      <c r="C142" s="68">
        <v>0</v>
      </c>
      <c r="D142" s="63">
        <v>0</v>
      </c>
      <c r="E142" s="64">
        <v>0</v>
      </c>
      <c r="F142" s="65"/>
      <c r="G142" s="68">
        <v>0</v>
      </c>
      <c r="H142" s="63">
        <v>0</v>
      </c>
      <c r="I142" s="64">
        <v>0</v>
      </c>
      <c r="J142" s="65"/>
      <c r="K142" s="68">
        <v>0</v>
      </c>
      <c r="L142" s="63">
        <v>0</v>
      </c>
      <c r="M142" s="64">
        <v>0</v>
      </c>
      <c r="N142" s="65"/>
      <c r="O142" s="68">
        <v>0</v>
      </c>
      <c r="P142" s="63">
        <v>0</v>
      </c>
      <c r="Q142" s="64">
        <v>0</v>
      </c>
      <c r="R142" s="65"/>
      <c r="S142" s="68">
        <v>0</v>
      </c>
      <c r="T142" s="63">
        <v>0</v>
      </c>
      <c r="U142" s="64">
        <v>0</v>
      </c>
      <c r="V142" s="67"/>
      <c r="W142" s="68">
        <v>0</v>
      </c>
      <c r="X142" s="63">
        <v>0</v>
      </c>
      <c r="Y142" s="64">
        <v>0</v>
      </c>
      <c r="Z142" s="65"/>
      <c r="AA142" s="142">
        <f t="shared" si="40"/>
        <v>0</v>
      </c>
      <c r="AB142" s="141">
        <f t="shared" si="41"/>
        <v>0</v>
      </c>
      <c r="AC142" s="143">
        <f t="shared" si="41"/>
        <v>0</v>
      </c>
      <c r="AD142" s="248" t="e">
        <f aca="true" t="shared" si="42" ref="AD142:AD148">SUM(((AA142*3)+(AB142*2))/AC142)</f>
        <v>#DIV/0!</v>
      </c>
    </row>
    <row r="143" spans="1:30" ht="12" customHeight="1">
      <c r="A143" s="111" t="s">
        <v>109</v>
      </c>
      <c r="B143" s="235" t="s">
        <v>177</v>
      </c>
      <c r="C143" s="68">
        <v>0</v>
      </c>
      <c r="D143" s="63">
        <v>0</v>
      </c>
      <c r="E143" s="64">
        <v>0</v>
      </c>
      <c r="F143" s="65"/>
      <c r="G143" s="68">
        <v>0</v>
      </c>
      <c r="H143" s="63">
        <v>0</v>
      </c>
      <c r="I143" s="64">
        <v>0</v>
      </c>
      <c r="J143" s="65"/>
      <c r="K143" s="68">
        <v>0</v>
      </c>
      <c r="L143" s="63">
        <v>0</v>
      </c>
      <c r="M143" s="64">
        <v>0</v>
      </c>
      <c r="N143" s="65"/>
      <c r="O143" s="68">
        <v>0</v>
      </c>
      <c r="P143" s="63">
        <v>0</v>
      </c>
      <c r="Q143" s="64">
        <v>0</v>
      </c>
      <c r="R143" s="65"/>
      <c r="S143" s="68">
        <v>0</v>
      </c>
      <c r="T143" s="63">
        <v>0</v>
      </c>
      <c r="U143" s="64">
        <v>0</v>
      </c>
      <c r="V143" s="67"/>
      <c r="W143" s="68">
        <v>0</v>
      </c>
      <c r="X143" s="63">
        <v>0</v>
      </c>
      <c r="Y143" s="64">
        <v>0</v>
      </c>
      <c r="Z143" s="65"/>
      <c r="AA143" s="142">
        <f t="shared" si="40"/>
        <v>0</v>
      </c>
      <c r="AB143" s="141">
        <f t="shared" si="41"/>
        <v>0</v>
      </c>
      <c r="AC143" s="143">
        <f t="shared" si="41"/>
        <v>0</v>
      </c>
      <c r="AD143" s="248" t="e">
        <f t="shared" si="42"/>
        <v>#DIV/0!</v>
      </c>
    </row>
    <row r="144" spans="1:30" ht="12" customHeight="1">
      <c r="A144" s="111" t="s">
        <v>110</v>
      </c>
      <c r="B144" s="235" t="s">
        <v>177</v>
      </c>
      <c r="C144" s="68">
        <v>0</v>
      </c>
      <c r="D144" s="63">
        <v>0</v>
      </c>
      <c r="E144" s="64">
        <v>0</v>
      </c>
      <c r="F144" s="65"/>
      <c r="G144" s="68">
        <v>0</v>
      </c>
      <c r="H144" s="69">
        <v>0</v>
      </c>
      <c r="I144" s="64">
        <v>0</v>
      </c>
      <c r="J144" s="65"/>
      <c r="K144" s="68">
        <v>0</v>
      </c>
      <c r="L144" s="69">
        <v>0</v>
      </c>
      <c r="M144" s="64">
        <v>0</v>
      </c>
      <c r="N144" s="65"/>
      <c r="O144" s="68">
        <v>0</v>
      </c>
      <c r="P144" s="69">
        <v>0</v>
      </c>
      <c r="Q144" s="64">
        <v>0</v>
      </c>
      <c r="R144" s="65"/>
      <c r="S144" s="68">
        <v>0</v>
      </c>
      <c r="T144" s="69">
        <v>0</v>
      </c>
      <c r="U144" s="64">
        <v>0</v>
      </c>
      <c r="V144" s="67"/>
      <c r="W144" s="68">
        <v>0</v>
      </c>
      <c r="X144" s="69">
        <v>0</v>
      </c>
      <c r="Y144" s="64">
        <v>0</v>
      </c>
      <c r="Z144" s="65"/>
      <c r="AA144" s="142">
        <f t="shared" si="40"/>
        <v>0</v>
      </c>
      <c r="AB144" s="141">
        <f t="shared" si="41"/>
        <v>0</v>
      </c>
      <c r="AC144" s="143">
        <f t="shared" si="41"/>
        <v>0</v>
      </c>
      <c r="AD144" s="248" t="e">
        <f t="shared" si="42"/>
        <v>#DIV/0!</v>
      </c>
    </row>
    <row r="145" spans="1:30" ht="12" customHeight="1">
      <c r="A145" s="111" t="s">
        <v>111</v>
      </c>
      <c r="B145" s="235" t="s">
        <v>177</v>
      </c>
      <c r="C145" s="68">
        <v>0</v>
      </c>
      <c r="D145" s="69">
        <v>0</v>
      </c>
      <c r="E145" s="64">
        <v>0</v>
      </c>
      <c r="F145" s="70">
        <f>IF(SUM(E141:E148)=40," ",SUM(E141:E148)-40)</f>
        <v>-40</v>
      </c>
      <c r="G145" s="68">
        <v>0</v>
      </c>
      <c r="H145" s="63">
        <v>0</v>
      </c>
      <c r="I145" s="64">
        <v>0</v>
      </c>
      <c r="J145" s="70">
        <f>IF(SUM(I141:I148)=40," ",SUM(I141:I148)-40)</f>
        <v>-40</v>
      </c>
      <c r="K145" s="68">
        <v>0</v>
      </c>
      <c r="L145" s="63">
        <v>0</v>
      </c>
      <c r="M145" s="64">
        <v>0</v>
      </c>
      <c r="N145" s="70">
        <f>IF(SUM(M141:M148)=40," ",SUM(M141:M148)-40)</f>
        <v>-40</v>
      </c>
      <c r="O145" s="68">
        <v>0</v>
      </c>
      <c r="P145" s="63">
        <v>0</v>
      </c>
      <c r="Q145" s="64">
        <v>0</v>
      </c>
      <c r="R145" s="70">
        <f>IF(SUM(Q141:Q148)=40," ",SUM(Q141:Q148)-40)</f>
        <v>-40</v>
      </c>
      <c r="S145" s="68">
        <v>0</v>
      </c>
      <c r="T145" s="63">
        <v>0</v>
      </c>
      <c r="U145" s="64">
        <v>0</v>
      </c>
      <c r="V145" s="70">
        <f>IF(SUM(U141:U148)=40," ",SUM(U141:U148)-40)</f>
        <v>-40</v>
      </c>
      <c r="W145" s="68">
        <v>0</v>
      </c>
      <c r="X145" s="63">
        <v>0</v>
      </c>
      <c r="Y145" s="64">
        <v>0</v>
      </c>
      <c r="Z145" s="70">
        <f>IF(SUM(Y141:Y148)=40," ",SUM(Y141:Y148)-40)</f>
        <v>-40</v>
      </c>
      <c r="AA145" s="142">
        <f t="shared" si="40"/>
        <v>0</v>
      </c>
      <c r="AB145" s="141">
        <f aca="true" t="shared" si="43" ref="AB145:AC148">IF(D145+H145+L145+P145+T145+X145&lt;1,0,D145+H145+L145+P145+T145+X145)</f>
        <v>0</v>
      </c>
      <c r="AC145" s="143">
        <f t="shared" si="43"/>
        <v>0</v>
      </c>
      <c r="AD145" s="248" t="e">
        <f t="shared" si="42"/>
        <v>#DIV/0!</v>
      </c>
    </row>
    <row r="146" spans="1:30" ht="12" customHeight="1">
      <c r="A146" s="111" t="s">
        <v>112</v>
      </c>
      <c r="B146" s="235" t="s">
        <v>177</v>
      </c>
      <c r="C146" s="68">
        <v>0</v>
      </c>
      <c r="D146" s="63">
        <v>0</v>
      </c>
      <c r="E146" s="64">
        <v>0</v>
      </c>
      <c r="F146" s="65"/>
      <c r="G146" s="68">
        <v>0</v>
      </c>
      <c r="H146" s="63">
        <v>0</v>
      </c>
      <c r="I146" s="64">
        <v>0</v>
      </c>
      <c r="J146" s="65"/>
      <c r="K146" s="68">
        <v>0</v>
      </c>
      <c r="L146" s="63">
        <v>0</v>
      </c>
      <c r="M146" s="64">
        <v>0</v>
      </c>
      <c r="N146" s="65"/>
      <c r="O146" s="68">
        <v>0</v>
      </c>
      <c r="P146" s="63">
        <v>0</v>
      </c>
      <c r="Q146" s="64">
        <v>0</v>
      </c>
      <c r="R146" s="65"/>
      <c r="S146" s="68">
        <v>0</v>
      </c>
      <c r="T146" s="63">
        <v>0</v>
      </c>
      <c r="U146" s="64">
        <v>0</v>
      </c>
      <c r="V146" s="65"/>
      <c r="W146" s="68">
        <v>0</v>
      </c>
      <c r="X146" s="63">
        <v>0</v>
      </c>
      <c r="Y146" s="64">
        <v>0</v>
      </c>
      <c r="Z146" s="65"/>
      <c r="AA146" s="142">
        <f t="shared" si="40"/>
        <v>0</v>
      </c>
      <c r="AB146" s="141">
        <f t="shared" si="43"/>
        <v>0</v>
      </c>
      <c r="AC146" s="143">
        <f t="shared" si="43"/>
        <v>0</v>
      </c>
      <c r="AD146" s="248" t="e">
        <f t="shared" si="42"/>
        <v>#DIV/0!</v>
      </c>
    </row>
    <row r="147" spans="1:30" ht="12" customHeight="1">
      <c r="A147" s="111" t="s">
        <v>113</v>
      </c>
      <c r="B147" s="235" t="s">
        <v>177</v>
      </c>
      <c r="C147" s="68">
        <v>0</v>
      </c>
      <c r="D147" s="63">
        <v>0</v>
      </c>
      <c r="E147" s="64">
        <v>0</v>
      </c>
      <c r="F147" s="71">
        <f>F148</f>
        <v>0</v>
      </c>
      <c r="G147" s="62">
        <v>0</v>
      </c>
      <c r="H147" s="63">
        <v>0</v>
      </c>
      <c r="I147" s="64">
        <v>0</v>
      </c>
      <c r="J147" s="71">
        <f>F147+J148</f>
        <v>0</v>
      </c>
      <c r="K147" s="62">
        <v>0</v>
      </c>
      <c r="L147" s="63">
        <v>0</v>
      </c>
      <c r="M147" s="64">
        <v>0</v>
      </c>
      <c r="N147" s="71">
        <f>J147+N148</f>
        <v>0</v>
      </c>
      <c r="O147" s="216">
        <v>0</v>
      </c>
      <c r="P147" s="114">
        <v>0</v>
      </c>
      <c r="Q147" s="64">
        <v>0</v>
      </c>
      <c r="R147" s="71">
        <f>N147+R148</f>
        <v>0</v>
      </c>
      <c r="S147" s="62">
        <v>0</v>
      </c>
      <c r="T147" s="63">
        <v>0</v>
      </c>
      <c r="U147" s="64">
        <v>0</v>
      </c>
      <c r="V147" s="71">
        <f>R147+V148</f>
        <v>0</v>
      </c>
      <c r="W147" s="62">
        <v>0</v>
      </c>
      <c r="X147" s="63">
        <v>0</v>
      </c>
      <c r="Y147" s="64">
        <v>0</v>
      </c>
      <c r="Z147" s="71">
        <f>V147+Z148</f>
        <v>0</v>
      </c>
      <c r="AA147" s="142">
        <f t="shared" si="40"/>
        <v>0</v>
      </c>
      <c r="AB147" s="141">
        <f t="shared" si="43"/>
        <v>0</v>
      </c>
      <c r="AC147" s="143">
        <f t="shared" si="43"/>
        <v>0</v>
      </c>
      <c r="AD147" s="248" t="e">
        <f t="shared" si="42"/>
        <v>#DIV/0!</v>
      </c>
    </row>
    <row r="148" spans="1:30" ht="12" customHeight="1" thickBot="1">
      <c r="A148" s="112" t="s">
        <v>114</v>
      </c>
      <c r="B148" s="235" t="s">
        <v>177</v>
      </c>
      <c r="C148" s="147">
        <v>0</v>
      </c>
      <c r="D148" s="73">
        <v>0</v>
      </c>
      <c r="E148" s="74">
        <v>0</v>
      </c>
      <c r="F148" s="75">
        <f>SUM(C149:F149)</f>
        <v>0</v>
      </c>
      <c r="G148" s="72">
        <v>0</v>
      </c>
      <c r="H148" s="73">
        <v>0</v>
      </c>
      <c r="I148" s="74">
        <v>0</v>
      </c>
      <c r="J148" s="75">
        <f>SUM(G149:J149)</f>
        <v>0</v>
      </c>
      <c r="K148" s="72">
        <v>0</v>
      </c>
      <c r="L148" s="73">
        <v>0</v>
      </c>
      <c r="M148" s="74">
        <v>0</v>
      </c>
      <c r="N148" s="75">
        <f>SUM(K149:N149)</f>
        <v>0</v>
      </c>
      <c r="O148" s="72">
        <v>0</v>
      </c>
      <c r="P148" s="73">
        <v>0</v>
      </c>
      <c r="Q148" s="74">
        <v>0</v>
      </c>
      <c r="R148" s="75">
        <f>SUM(O149:R149)</f>
        <v>0</v>
      </c>
      <c r="S148" s="72">
        <v>0</v>
      </c>
      <c r="T148" s="73">
        <v>0</v>
      </c>
      <c r="U148" s="74">
        <v>0</v>
      </c>
      <c r="V148" s="75">
        <f>SUM(S149:V149)</f>
        <v>0</v>
      </c>
      <c r="W148" s="72">
        <v>0</v>
      </c>
      <c r="X148" s="73">
        <v>0</v>
      </c>
      <c r="Y148" s="74">
        <v>0</v>
      </c>
      <c r="Z148" s="75">
        <f>SUM(W149:Z149)</f>
        <v>0</v>
      </c>
      <c r="AA148" s="144">
        <f t="shared" si="40"/>
        <v>0</v>
      </c>
      <c r="AB148" s="145">
        <f t="shared" si="43"/>
        <v>0</v>
      </c>
      <c r="AC148" s="146">
        <f t="shared" si="43"/>
        <v>0</v>
      </c>
      <c r="AD148" s="248" t="e">
        <f t="shared" si="42"/>
        <v>#DIV/0!</v>
      </c>
    </row>
    <row r="149" spans="1:29" ht="15.75" customHeight="1" thickBot="1">
      <c r="A149" s="280" t="s">
        <v>43</v>
      </c>
      <c r="B149" s="243"/>
      <c r="C149" s="79"/>
      <c r="D149" s="79"/>
      <c r="E149" s="79"/>
      <c r="F149" s="80"/>
      <c r="G149" s="117"/>
      <c r="H149" s="79"/>
      <c r="I149" s="79"/>
      <c r="J149" s="80"/>
      <c r="K149" s="117"/>
      <c r="L149" s="79"/>
      <c r="M149" s="79"/>
      <c r="N149" s="80"/>
      <c r="O149" s="117"/>
      <c r="P149" s="79"/>
      <c r="Q149" s="79"/>
      <c r="R149" s="80"/>
      <c r="S149" s="117"/>
      <c r="T149" s="79"/>
      <c r="U149" s="79"/>
      <c r="V149" s="80"/>
      <c r="W149" s="78"/>
      <c r="X149" s="79"/>
      <c r="Y149" s="79"/>
      <c r="Z149" s="81"/>
      <c r="AA149" s="255" t="str">
        <f>IF(SUM(C149:Z149)&lt;1," ",SUM(C149:Z149))</f>
        <v> </v>
      </c>
      <c r="AB149" s="256"/>
      <c r="AC149" s="257"/>
    </row>
    <row r="150" spans="1:29" ht="15.75" customHeight="1" thickBot="1">
      <c r="A150" s="281"/>
      <c r="B150" s="242"/>
      <c r="C150" s="83" t="s">
        <v>11</v>
      </c>
      <c r="D150" s="83" t="s">
        <v>12</v>
      </c>
      <c r="E150" s="83" t="s">
        <v>44</v>
      </c>
      <c r="F150" s="84" t="s">
        <v>45</v>
      </c>
      <c r="G150" s="85" t="s">
        <v>46</v>
      </c>
      <c r="H150" s="83" t="s">
        <v>47</v>
      </c>
      <c r="I150" s="83" t="s">
        <v>48</v>
      </c>
      <c r="J150" s="86" t="s">
        <v>49</v>
      </c>
      <c r="K150" s="122" t="s">
        <v>50</v>
      </c>
      <c r="L150" s="123" t="s">
        <v>51</v>
      </c>
      <c r="M150" s="123" t="s">
        <v>52</v>
      </c>
      <c r="N150" s="124" t="s">
        <v>53</v>
      </c>
      <c r="O150" s="85" t="s">
        <v>54</v>
      </c>
      <c r="P150" s="83" t="s">
        <v>55</v>
      </c>
      <c r="Q150" s="83" t="s">
        <v>56</v>
      </c>
      <c r="R150" s="84" t="s">
        <v>57</v>
      </c>
      <c r="S150" s="82" t="s">
        <v>58</v>
      </c>
      <c r="T150" s="83" t="s">
        <v>59</v>
      </c>
      <c r="U150" s="83" t="s">
        <v>60</v>
      </c>
      <c r="V150" s="86" t="s">
        <v>61</v>
      </c>
      <c r="W150" s="85" t="s">
        <v>78</v>
      </c>
      <c r="X150" s="83" t="s">
        <v>79</v>
      </c>
      <c r="Y150" s="83" t="s">
        <v>80</v>
      </c>
      <c r="Z150" s="86" t="s">
        <v>81</v>
      </c>
      <c r="AA150" s="258"/>
      <c r="AB150" s="259"/>
      <c r="AC150" s="260"/>
    </row>
    <row r="151" spans="1:29" ht="15" thickBot="1">
      <c r="A151" s="40"/>
      <c r="B151" s="238"/>
      <c r="C151" s="87"/>
      <c r="D151" s="87"/>
      <c r="E151" s="87"/>
      <c r="F151" s="87"/>
      <c r="G151" s="167"/>
      <c r="H151" s="87"/>
      <c r="I151" s="87"/>
      <c r="J151" s="87"/>
      <c r="K151" s="167"/>
      <c r="L151" s="163"/>
      <c r="M151" s="163"/>
      <c r="N151" s="164"/>
      <c r="O151" s="167"/>
      <c r="P151" s="163"/>
      <c r="Q151" s="163"/>
      <c r="R151" s="163"/>
      <c r="S151" s="167"/>
      <c r="T151" s="163"/>
      <c r="U151" s="163"/>
      <c r="V151" s="164"/>
      <c r="W151" s="163"/>
      <c r="X151" s="163"/>
      <c r="Y151" s="163"/>
      <c r="Z151" s="163"/>
      <c r="AA151" s="165"/>
      <c r="AB151" s="165"/>
      <c r="AC151" s="166"/>
    </row>
    <row r="152" spans="1:29" ht="15">
      <c r="A152" s="110" t="s">
        <v>73</v>
      </c>
      <c r="B152" s="234"/>
      <c r="C152" s="58"/>
      <c r="D152" s="59"/>
      <c r="E152" s="59"/>
      <c r="F152" s="60"/>
      <c r="G152" s="215"/>
      <c r="H152" s="59"/>
      <c r="I152" s="59"/>
      <c r="J152" s="60"/>
      <c r="K152" s="215"/>
      <c r="L152" s="140"/>
      <c r="M152" s="140"/>
      <c r="N152" s="139"/>
      <c r="O152" s="215"/>
      <c r="P152" s="140"/>
      <c r="Q152" s="140"/>
      <c r="R152" s="139"/>
      <c r="S152" s="215"/>
      <c r="T152" s="140"/>
      <c r="U152" s="140"/>
      <c r="V152" s="139"/>
      <c r="W152" s="215"/>
      <c r="X152" s="140"/>
      <c r="Y152" s="140"/>
      <c r="Z152" s="139"/>
      <c r="AA152" s="261"/>
      <c r="AB152" s="262"/>
      <c r="AC152" s="263"/>
    </row>
    <row r="153" spans="1:30" ht="12" customHeight="1">
      <c r="A153" s="111" t="s">
        <v>115</v>
      </c>
      <c r="B153" s="235" t="s">
        <v>177</v>
      </c>
      <c r="C153" s="62">
        <v>0</v>
      </c>
      <c r="D153" s="63">
        <v>0</v>
      </c>
      <c r="E153" s="64">
        <v>0</v>
      </c>
      <c r="F153" s="65"/>
      <c r="G153" s="62">
        <v>0</v>
      </c>
      <c r="H153" s="63">
        <v>0</v>
      </c>
      <c r="I153" s="64">
        <v>0</v>
      </c>
      <c r="J153" s="65"/>
      <c r="K153" s="62">
        <v>0</v>
      </c>
      <c r="L153" s="63">
        <v>0</v>
      </c>
      <c r="M153" s="64">
        <v>0</v>
      </c>
      <c r="N153" s="65"/>
      <c r="O153" s="62">
        <v>0</v>
      </c>
      <c r="P153" s="63">
        <v>0</v>
      </c>
      <c r="Q153" s="64">
        <v>0</v>
      </c>
      <c r="R153" s="65"/>
      <c r="S153" s="62">
        <v>0</v>
      </c>
      <c r="T153" s="63">
        <v>0</v>
      </c>
      <c r="U153" s="64">
        <v>0</v>
      </c>
      <c r="V153" s="67"/>
      <c r="W153" s="62">
        <v>0</v>
      </c>
      <c r="X153" s="63">
        <v>0</v>
      </c>
      <c r="Y153" s="64">
        <v>0</v>
      </c>
      <c r="Z153" s="66"/>
      <c r="AA153" s="142">
        <f>IF(C153+G153+K153+O153+S153+W153&lt;1,0,C153+G153+K153+O153+S153+W153)</f>
        <v>0</v>
      </c>
      <c r="AB153" s="141">
        <f>IF(D153+H153+L153+P153+T153+X153&lt;1,0,D153+H153+L153+P153+T153+X153)</f>
        <v>0</v>
      </c>
      <c r="AC153" s="143">
        <f>IF(E153+I153+M153+Q153+U153+Y153&lt;1,0,E153+I153+M153+Q153+U153+Y153)</f>
        <v>0</v>
      </c>
      <c r="AD153" s="248" t="e">
        <f>SUM(((AA153*3)+(AB153*2))/AC153)</f>
        <v>#DIV/0!</v>
      </c>
    </row>
    <row r="154" spans="1:30" ht="12" customHeight="1">
      <c r="A154" s="111" t="s">
        <v>116</v>
      </c>
      <c r="B154" s="235" t="s">
        <v>177</v>
      </c>
      <c r="C154" s="68">
        <v>0</v>
      </c>
      <c r="D154" s="63">
        <v>0</v>
      </c>
      <c r="E154" s="64">
        <v>0</v>
      </c>
      <c r="F154" s="65"/>
      <c r="G154" s="68">
        <v>0</v>
      </c>
      <c r="H154" s="63">
        <v>0</v>
      </c>
      <c r="I154" s="64">
        <v>0</v>
      </c>
      <c r="J154" s="65"/>
      <c r="K154" s="68">
        <v>0</v>
      </c>
      <c r="L154" s="63">
        <v>0</v>
      </c>
      <c r="M154" s="64">
        <v>0</v>
      </c>
      <c r="N154" s="65"/>
      <c r="O154" s="68">
        <v>0</v>
      </c>
      <c r="P154" s="63">
        <v>0</v>
      </c>
      <c r="Q154" s="64">
        <v>0</v>
      </c>
      <c r="R154" s="65"/>
      <c r="S154" s="68">
        <v>0</v>
      </c>
      <c r="T154" s="63">
        <v>0</v>
      </c>
      <c r="U154" s="64">
        <v>0</v>
      </c>
      <c r="V154" s="67"/>
      <c r="W154" s="68">
        <v>0</v>
      </c>
      <c r="X154" s="63">
        <v>0</v>
      </c>
      <c r="Y154" s="64">
        <v>0</v>
      </c>
      <c r="Z154" s="66"/>
      <c r="AA154" s="142">
        <f aca="true" t="shared" si="44" ref="AA154:AA160">IF(C154+G154+K154+O154+S154+W154&lt;1,0,C154+G154+K154+O154+S154+W154)</f>
        <v>0</v>
      </c>
      <c r="AB154" s="141">
        <f aca="true" t="shared" si="45" ref="AB154:AB160">IF(D154+H154+L154+P154+T154+X154&lt;1,0,D154+H154+L154+P154+T154+X154)</f>
        <v>0</v>
      </c>
      <c r="AC154" s="143">
        <f aca="true" t="shared" si="46" ref="AC154:AC160">IF(E154+I154+M154+Q154+U154+Y154&lt;1,0,E154+I154+M154+Q154+U154+Y154)</f>
        <v>0</v>
      </c>
      <c r="AD154" s="248" t="e">
        <f aca="true" t="shared" si="47" ref="AD154:AD160">SUM(((AA154*3)+(AB154*2))/AC154)</f>
        <v>#DIV/0!</v>
      </c>
    </row>
    <row r="155" spans="1:30" ht="12" customHeight="1">
      <c r="A155" s="111" t="s">
        <v>117</v>
      </c>
      <c r="B155" s="235" t="s">
        <v>177</v>
      </c>
      <c r="C155" s="68">
        <v>0</v>
      </c>
      <c r="D155" s="63">
        <v>0</v>
      </c>
      <c r="E155" s="64">
        <v>0</v>
      </c>
      <c r="F155" s="65"/>
      <c r="G155" s="68">
        <v>0</v>
      </c>
      <c r="H155" s="63">
        <v>0</v>
      </c>
      <c r="I155" s="64">
        <v>0</v>
      </c>
      <c r="J155" s="65"/>
      <c r="K155" s="68">
        <v>0</v>
      </c>
      <c r="L155" s="63">
        <v>0</v>
      </c>
      <c r="M155" s="64">
        <v>0</v>
      </c>
      <c r="N155" s="65"/>
      <c r="O155" s="68">
        <v>0</v>
      </c>
      <c r="P155" s="63">
        <v>0</v>
      </c>
      <c r="Q155" s="64">
        <v>0</v>
      </c>
      <c r="R155" s="65"/>
      <c r="S155" s="68">
        <v>0</v>
      </c>
      <c r="T155" s="63">
        <v>0</v>
      </c>
      <c r="U155" s="64">
        <v>0</v>
      </c>
      <c r="V155" s="67"/>
      <c r="W155" s="68">
        <v>0</v>
      </c>
      <c r="X155" s="63">
        <v>0</v>
      </c>
      <c r="Y155" s="64">
        <v>0</v>
      </c>
      <c r="Z155" s="66"/>
      <c r="AA155" s="142">
        <f t="shared" si="44"/>
        <v>0</v>
      </c>
      <c r="AB155" s="141">
        <f t="shared" si="45"/>
        <v>0</v>
      </c>
      <c r="AC155" s="143">
        <f t="shared" si="46"/>
        <v>0</v>
      </c>
      <c r="AD155" s="248" t="e">
        <f t="shared" si="47"/>
        <v>#DIV/0!</v>
      </c>
    </row>
    <row r="156" spans="1:30" ht="12" customHeight="1">
      <c r="A156" s="111" t="s">
        <v>118</v>
      </c>
      <c r="B156" s="235" t="s">
        <v>177</v>
      </c>
      <c r="C156" s="68">
        <v>0</v>
      </c>
      <c r="D156" s="69">
        <v>0</v>
      </c>
      <c r="E156" s="64">
        <v>0</v>
      </c>
      <c r="F156" s="65"/>
      <c r="G156" s="68">
        <v>0</v>
      </c>
      <c r="H156" s="69">
        <v>0</v>
      </c>
      <c r="I156" s="64">
        <v>0</v>
      </c>
      <c r="J156" s="65"/>
      <c r="K156" s="68">
        <v>0</v>
      </c>
      <c r="L156" s="69">
        <v>0</v>
      </c>
      <c r="M156" s="64">
        <v>0</v>
      </c>
      <c r="N156" s="65"/>
      <c r="O156" s="68">
        <v>0</v>
      </c>
      <c r="P156" s="69">
        <v>0</v>
      </c>
      <c r="Q156" s="64">
        <v>0</v>
      </c>
      <c r="R156" s="65"/>
      <c r="S156" s="68">
        <v>0</v>
      </c>
      <c r="T156" s="69">
        <v>0</v>
      </c>
      <c r="U156" s="64">
        <v>0</v>
      </c>
      <c r="V156" s="67"/>
      <c r="W156" s="68">
        <v>0</v>
      </c>
      <c r="X156" s="69">
        <v>0</v>
      </c>
      <c r="Y156" s="64">
        <v>0</v>
      </c>
      <c r="Z156" s="66"/>
      <c r="AA156" s="142">
        <f t="shared" si="44"/>
        <v>0</v>
      </c>
      <c r="AB156" s="141">
        <f t="shared" si="45"/>
        <v>0</v>
      </c>
      <c r="AC156" s="143">
        <f t="shared" si="46"/>
        <v>0</v>
      </c>
      <c r="AD156" s="248" t="e">
        <f t="shared" si="47"/>
        <v>#DIV/0!</v>
      </c>
    </row>
    <row r="157" spans="1:30" ht="12" customHeight="1">
      <c r="A157" s="111" t="s">
        <v>119</v>
      </c>
      <c r="B157" s="235" t="s">
        <v>177</v>
      </c>
      <c r="C157" s="68">
        <v>0</v>
      </c>
      <c r="D157" s="63">
        <v>0</v>
      </c>
      <c r="E157" s="64">
        <v>0</v>
      </c>
      <c r="F157" s="70">
        <f>IF(SUM(E153:E160)=40," ",SUM(E153:E160)-40)</f>
        <v>-40</v>
      </c>
      <c r="G157" s="68">
        <v>0</v>
      </c>
      <c r="H157" s="63">
        <v>0</v>
      </c>
      <c r="I157" s="64">
        <v>0</v>
      </c>
      <c r="J157" s="70">
        <f>IF(SUM(I153:I160)=40," ",SUM(I153:I160)-40)</f>
        <v>-40</v>
      </c>
      <c r="K157" s="68">
        <v>0</v>
      </c>
      <c r="L157" s="63">
        <v>0</v>
      </c>
      <c r="M157" s="64">
        <v>0</v>
      </c>
      <c r="N157" s="70">
        <f>IF(SUM(M153:M160)=40," ",SUM(M153:M160)-40)</f>
        <v>-40</v>
      </c>
      <c r="O157" s="68">
        <v>0</v>
      </c>
      <c r="P157" s="63">
        <v>0</v>
      </c>
      <c r="Q157" s="64">
        <v>0</v>
      </c>
      <c r="R157" s="70">
        <f>IF(SUM(Q153:Q160)=40," ",SUM(Q153:Q160)-40)</f>
        <v>-40</v>
      </c>
      <c r="S157" s="68">
        <v>0</v>
      </c>
      <c r="T157" s="63">
        <v>0</v>
      </c>
      <c r="U157" s="64">
        <v>0</v>
      </c>
      <c r="V157" s="70">
        <f>IF(SUM(U153:U160)=40," ",SUM(U153:U160)-40)</f>
        <v>-40</v>
      </c>
      <c r="W157" s="68">
        <v>0</v>
      </c>
      <c r="X157" s="63">
        <v>0</v>
      </c>
      <c r="Y157" s="64">
        <v>0</v>
      </c>
      <c r="Z157" s="70">
        <f>IF(SUM(Y153:Y160)=40," ",SUM(Y153:Y160)-40)</f>
        <v>-40</v>
      </c>
      <c r="AA157" s="142">
        <f t="shared" si="44"/>
        <v>0</v>
      </c>
      <c r="AB157" s="141">
        <f t="shared" si="45"/>
        <v>0</v>
      </c>
      <c r="AC157" s="143">
        <f t="shared" si="46"/>
        <v>0</v>
      </c>
      <c r="AD157" s="248" t="e">
        <f t="shared" si="47"/>
        <v>#DIV/0!</v>
      </c>
    </row>
    <row r="158" spans="1:30" ht="12" customHeight="1">
      <c r="A158" s="111" t="s">
        <v>120</v>
      </c>
      <c r="B158" s="235" t="s">
        <v>177</v>
      </c>
      <c r="C158" s="68">
        <v>0</v>
      </c>
      <c r="D158" s="63">
        <v>0</v>
      </c>
      <c r="E158" s="64">
        <v>0</v>
      </c>
      <c r="F158" s="65"/>
      <c r="G158" s="68">
        <v>0</v>
      </c>
      <c r="H158" s="63">
        <v>0</v>
      </c>
      <c r="I158" s="64">
        <v>0</v>
      </c>
      <c r="J158" s="65"/>
      <c r="K158" s="68">
        <v>0</v>
      </c>
      <c r="L158" s="63">
        <v>0</v>
      </c>
      <c r="M158" s="64">
        <v>0</v>
      </c>
      <c r="N158" s="65"/>
      <c r="O158" s="68">
        <v>0</v>
      </c>
      <c r="P158" s="63">
        <v>0</v>
      </c>
      <c r="Q158" s="64">
        <v>0</v>
      </c>
      <c r="R158" s="65"/>
      <c r="S158" s="68">
        <v>0</v>
      </c>
      <c r="T158" s="63">
        <v>0</v>
      </c>
      <c r="U158" s="64">
        <v>0</v>
      </c>
      <c r="V158" s="65"/>
      <c r="W158" s="68">
        <v>0</v>
      </c>
      <c r="X158" s="63">
        <v>0</v>
      </c>
      <c r="Y158" s="64">
        <v>0</v>
      </c>
      <c r="Z158" s="66"/>
      <c r="AA158" s="142">
        <f t="shared" si="44"/>
        <v>0</v>
      </c>
      <c r="AB158" s="141">
        <f t="shared" si="45"/>
        <v>0</v>
      </c>
      <c r="AC158" s="143">
        <f t="shared" si="46"/>
        <v>0</v>
      </c>
      <c r="AD158" s="248" t="e">
        <f t="shared" si="47"/>
        <v>#DIV/0!</v>
      </c>
    </row>
    <row r="159" spans="1:30" ht="12" customHeight="1">
      <c r="A159" s="111" t="s">
        <v>121</v>
      </c>
      <c r="B159" s="235" t="s">
        <v>177</v>
      </c>
      <c r="C159" s="62">
        <v>0</v>
      </c>
      <c r="D159" s="63">
        <v>0</v>
      </c>
      <c r="E159" s="64">
        <v>0</v>
      </c>
      <c r="F159" s="71">
        <f>F160</f>
        <v>0</v>
      </c>
      <c r="G159" s="62">
        <v>0</v>
      </c>
      <c r="H159" s="63">
        <v>0</v>
      </c>
      <c r="I159" s="64">
        <v>0</v>
      </c>
      <c r="J159" s="71">
        <f>F159+J160</f>
        <v>0</v>
      </c>
      <c r="K159" s="62">
        <v>0</v>
      </c>
      <c r="L159" s="63">
        <v>0</v>
      </c>
      <c r="M159" s="64">
        <v>0</v>
      </c>
      <c r="N159" s="71">
        <f>J159+N160</f>
        <v>0</v>
      </c>
      <c r="O159" s="216">
        <v>0</v>
      </c>
      <c r="P159" s="114">
        <v>0</v>
      </c>
      <c r="Q159" s="64">
        <v>0</v>
      </c>
      <c r="R159" s="71">
        <f>N159+R160</f>
        <v>0</v>
      </c>
      <c r="S159" s="62">
        <v>0</v>
      </c>
      <c r="T159" s="63">
        <v>0</v>
      </c>
      <c r="U159" s="64">
        <v>0</v>
      </c>
      <c r="V159" s="71">
        <f>R159+V160</f>
        <v>0</v>
      </c>
      <c r="W159" s="62">
        <v>0</v>
      </c>
      <c r="X159" s="63">
        <v>0</v>
      </c>
      <c r="Y159" s="64">
        <v>0</v>
      </c>
      <c r="Z159" s="71">
        <f>V159+Z160</f>
        <v>0</v>
      </c>
      <c r="AA159" s="142">
        <f t="shared" si="44"/>
        <v>0</v>
      </c>
      <c r="AB159" s="141">
        <f t="shared" si="45"/>
        <v>0</v>
      </c>
      <c r="AC159" s="143">
        <f t="shared" si="46"/>
        <v>0</v>
      </c>
      <c r="AD159" s="248" t="e">
        <f t="shared" si="47"/>
        <v>#DIV/0!</v>
      </c>
    </row>
    <row r="160" spans="1:30" ht="12" customHeight="1" thickBot="1">
      <c r="A160" s="112" t="s">
        <v>122</v>
      </c>
      <c r="B160" s="235" t="s">
        <v>177</v>
      </c>
      <c r="C160" s="72">
        <v>0</v>
      </c>
      <c r="D160" s="73">
        <v>0</v>
      </c>
      <c r="E160" s="74">
        <v>0</v>
      </c>
      <c r="F160" s="75">
        <f>SUM(C161:F161)</f>
        <v>0</v>
      </c>
      <c r="G160" s="72">
        <v>0</v>
      </c>
      <c r="H160" s="73">
        <v>0</v>
      </c>
      <c r="I160" s="74">
        <v>0</v>
      </c>
      <c r="J160" s="75">
        <f>SUM(G161:J161)</f>
        <v>0</v>
      </c>
      <c r="K160" s="72">
        <v>0</v>
      </c>
      <c r="L160" s="73">
        <v>0</v>
      </c>
      <c r="M160" s="74">
        <v>0</v>
      </c>
      <c r="N160" s="75">
        <f>SUM(K161:N161)</f>
        <v>0</v>
      </c>
      <c r="O160" s="72">
        <v>0</v>
      </c>
      <c r="P160" s="73">
        <v>0</v>
      </c>
      <c r="Q160" s="74">
        <v>0</v>
      </c>
      <c r="R160" s="75">
        <f>SUM(O161:R161)</f>
        <v>0</v>
      </c>
      <c r="S160" s="72">
        <v>0</v>
      </c>
      <c r="T160" s="73">
        <v>0</v>
      </c>
      <c r="U160" s="74">
        <v>0</v>
      </c>
      <c r="V160" s="75">
        <f>SUM(S161:V161)</f>
        <v>0</v>
      </c>
      <c r="W160" s="72">
        <v>0</v>
      </c>
      <c r="X160" s="73">
        <v>0</v>
      </c>
      <c r="Y160" s="74">
        <v>0</v>
      </c>
      <c r="Z160" s="76">
        <f>SUM(W161:Z161)</f>
        <v>0</v>
      </c>
      <c r="AA160" s="142">
        <f t="shared" si="44"/>
        <v>0</v>
      </c>
      <c r="AB160" s="141">
        <f t="shared" si="45"/>
        <v>0</v>
      </c>
      <c r="AC160" s="143">
        <f t="shared" si="46"/>
        <v>0</v>
      </c>
      <c r="AD160" s="248" t="e">
        <f t="shared" si="47"/>
        <v>#DIV/0!</v>
      </c>
    </row>
    <row r="161" spans="1:29" ht="15.75" customHeight="1">
      <c r="A161" s="280" t="s">
        <v>43</v>
      </c>
      <c r="B161" s="236"/>
      <c r="C161" s="117"/>
      <c r="D161" s="79"/>
      <c r="E161" s="79"/>
      <c r="F161" s="80"/>
      <c r="G161" s="117"/>
      <c r="H161" s="79"/>
      <c r="I161" s="79"/>
      <c r="J161" s="80"/>
      <c r="K161" s="116"/>
      <c r="L161" s="117"/>
      <c r="M161" s="117"/>
      <c r="N161" s="118"/>
      <c r="O161" s="117"/>
      <c r="P161" s="79"/>
      <c r="Q161" s="79"/>
      <c r="R161" s="80"/>
      <c r="S161" s="117"/>
      <c r="T161" s="79"/>
      <c r="U161" s="79"/>
      <c r="V161" s="80"/>
      <c r="W161" s="117"/>
      <c r="X161" s="79"/>
      <c r="Y161" s="79"/>
      <c r="Z161" s="81"/>
      <c r="AA161" s="255" t="str">
        <f>IF(SUM(C161:Z161)&lt;1," ",SUM(C161:Z161))</f>
        <v> </v>
      </c>
      <c r="AB161" s="256"/>
      <c r="AC161" s="257"/>
    </row>
    <row r="162" spans="1:29" ht="15.75" customHeight="1" thickBot="1">
      <c r="A162" s="281"/>
      <c r="B162" s="242"/>
      <c r="C162" s="83" t="s">
        <v>11</v>
      </c>
      <c r="D162" s="83" t="s">
        <v>12</v>
      </c>
      <c r="E162" s="83" t="s">
        <v>44</v>
      </c>
      <c r="F162" s="84" t="s">
        <v>45</v>
      </c>
      <c r="G162" s="85" t="s">
        <v>46</v>
      </c>
      <c r="H162" s="83" t="s">
        <v>47</v>
      </c>
      <c r="I162" s="83" t="s">
        <v>48</v>
      </c>
      <c r="J162" s="86" t="s">
        <v>49</v>
      </c>
      <c r="K162" s="153" t="s">
        <v>50</v>
      </c>
      <c r="L162" s="154" t="s">
        <v>51</v>
      </c>
      <c r="M162" s="154" t="s">
        <v>52</v>
      </c>
      <c r="N162" s="156" t="s">
        <v>53</v>
      </c>
      <c r="O162" s="85" t="s">
        <v>54</v>
      </c>
      <c r="P162" s="83" t="s">
        <v>55</v>
      </c>
      <c r="Q162" s="83" t="s">
        <v>56</v>
      </c>
      <c r="R162" s="84" t="s">
        <v>57</v>
      </c>
      <c r="S162" s="82" t="s">
        <v>58</v>
      </c>
      <c r="T162" s="83" t="s">
        <v>59</v>
      </c>
      <c r="U162" s="83" t="s">
        <v>60</v>
      </c>
      <c r="V162" s="86" t="s">
        <v>61</v>
      </c>
      <c r="W162" s="85" t="s">
        <v>78</v>
      </c>
      <c r="X162" s="83" t="s">
        <v>79</v>
      </c>
      <c r="Y162" s="83" t="s">
        <v>80</v>
      </c>
      <c r="Z162" s="86" t="s">
        <v>81</v>
      </c>
      <c r="AA162" s="258"/>
      <c r="AB162" s="259"/>
      <c r="AC162" s="260"/>
    </row>
    <row r="163" spans="1:29" ht="15" thickBot="1">
      <c r="A163" s="40"/>
      <c r="B163" s="238"/>
      <c r="C163" s="87"/>
      <c r="D163" s="87"/>
      <c r="E163" s="87"/>
      <c r="F163" s="87"/>
      <c r="G163" s="167"/>
      <c r="H163" s="87"/>
      <c r="I163" s="87"/>
      <c r="J163" s="87"/>
      <c r="K163" s="167"/>
      <c r="L163" s="163"/>
      <c r="M163" s="163"/>
      <c r="N163" s="164"/>
      <c r="O163" s="167"/>
      <c r="P163" s="163"/>
      <c r="Q163" s="163"/>
      <c r="R163" s="163"/>
      <c r="S163" s="167"/>
      <c r="T163" s="163"/>
      <c r="U163" s="163"/>
      <c r="V163" s="164"/>
      <c r="W163" s="163"/>
      <c r="X163" s="163"/>
      <c r="Y163" s="163"/>
      <c r="Z163" s="163"/>
      <c r="AA163" s="165"/>
      <c r="AB163" s="165"/>
      <c r="AC163" s="166"/>
    </row>
    <row r="164" spans="1:29" ht="15">
      <c r="A164" s="110" t="s">
        <v>74</v>
      </c>
      <c r="B164" s="234"/>
      <c r="C164" s="58"/>
      <c r="D164" s="59"/>
      <c r="E164" s="59"/>
      <c r="F164" s="60"/>
      <c r="G164" s="215"/>
      <c r="H164" s="59"/>
      <c r="I164" s="59"/>
      <c r="J164" s="60"/>
      <c r="K164" s="215"/>
      <c r="L164" s="140"/>
      <c r="M164" s="140"/>
      <c r="N164" s="139"/>
      <c r="O164" s="215"/>
      <c r="P164" s="140"/>
      <c r="Q164" s="140"/>
      <c r="R164" s="139"/>
      <c r="S164" s="215"/>
      <c r="T164" s="140"/>
      <c r="U164" s="140"/>
      <c r="V164" s="139"/>
      <c r="W164" s="215"/>
      <c r="X164" s="140"/>
      <c r="Y164" s="140"/>
      <c r="Z164" s="139"/>
      <c r="AA164" s="261"/>
      <c r="AB164" s="262"/>
      <c r="AC164" s="263"/>
    </row>
    <row r="165" spans="1:30" ht="12" customHeight="1">
      <c r="A165" s="111" t="s">
        <v>123</v>
      </c>
      <c r="B165" s="235" t="s">
        <v>177</v>
      </c>
      <c r="C165" s="62">
        <v>0</v>
      </c>
      <c r="D165" s="63">
        <v>0</v>
      </c>
      <c r="E165" s="64">
        <v>0</v>
      </c>
      <c r="F165" s="65"/>
      <c r="G165" s="62">
        <v>0</v>
      </c>
      <c r="H165" s="63">
        <v>0</v>
      </c>
      <c r="I165" s="64">
        <v>0</v>
      </c>
      <c r="J165" s="65"/>
      <c r="K165" s="62">
        <v>0</v>
      </c>
      <c r="L165" s="63">
        <v>0</v>
      </c>
      <c r="M165" s="64">
        <v>0</v>
      </c>
      <c r="N165" s="65"/>
      <c r="O165" s="62">
        <v>0</v>
      </c>
      <c r="P165" s="63">
        <v>0</v>
      </c>
      <c r="Q165" s="64">
        <v>0</v>
      </c>
      <c r="R165" s="65"/>
      <c r="S165" s="62">
        <v>0</v>
      </c>
      <c r="T165" s="63">
        <v>0</v>
      </c>
      <c r="U165" s="64">
        <v>0</v>
      </c>
      <c r="V165" s="67"/>
      <c r="W165" s="62">
        <v>0</v>
      </c>
      <c r="X165" s="63">
        <v>0</v>
      </c>
      <c r="Y165" s="64">
        <v>0</v>
      </c>
      <c r="Z165" s="66"/>
      <c r="AA165" s="142">
        <f>IF(C165+G165+K165+O165+S165+W165&lt;1,0,C165+G165+K165+O165+S165+W165)</f>
        <v>0</v>
      </c>
      <c r="AB165" s="141">
        <f>IF(D165+H165+L165+P165+T165+X165&lt;1,0,D165+H165+L165+P165+T165+X165)</f>
        <v>0</v>
      </c>
      <c r="AC165" s="143">
        <f>IF(E165+I165+M165+Q165+U165+Y165&lt;1,0,E165+I165+M165+Q165+U165+Y165)</f>
        <v>0</v>
      </c>
      <c r="AD165" s="248" t="e">
        <f>SUM(((AA165*3)+(AB165*2))/AC165)</f>
        <v>#DIV/0!</v>
      </c>
    </row>
    <row r="166" spans="1:30" ht="12" customHeight="1">
      <c r="A166" s="111" t="s">
        <v>124</v>
      </c>
      <c r="B166" s="235" t="s">
        <v>177</v>
      </c>
      <c r="C166" s="68">
        <v>0</v>
      </c>
      <c r="D166" s="63">
        <v>0</v>
      </c>
      <c r="E166" s="64">
        <v>0</v>
      </c>
      <c r="F166" s="65"/>
      <c r="G166" s="68">
        <v>0</v>
      </c>
      <c r="H166" s="63">
        <v>0</v>
      </c>
      <c r="I166" s="64">
        <v>0</v>
      </c>
      <c r="J166" s="65"/>
      <c r="K166" s="68">
        <v>0</v>
      </c>
      <c r="L166" s="63">
        <v>0</v>
      </c>
      <c r="M166" s="64">
        <v>0</v>
      </c>
      <c r="N166" s="65"/>
      <c r="O166" s="68">
        <v>0</v>
      </c>
      <c r="P166" s="63">
        <v>0</v>
      </c>
      <c r="Q166" s="64">
        <v>0</v>
      </c>
      <c r="R166" s="65"/>
      <c r="S166" s="68">
        <v>0</v>
      </c>
      <c r="T166" s="63">
        <v>0</v>
      </c>
      <c r="U166" s="64">
        <v>0</v>
      </c>
      <c r="V166" s="67"/>
      <c r="W166" s="68">
        <v>0</v>
      </c>
      <c r="X166" s="63">
        <v>0</v>
      </c>
      <c r="Y166" s="64">
        <v>0</v>
      </c>
      <c r="Z166" s="66"/>
      <c r="AA166" s="142">
        <f aca="true" t="shared" si="48" ref="AA166:AA172">IF(C166+G166+K166+O166+S166+W166&lt;1,0,C166+G166+K166+O166+S166+W166)</f>
        <v>0</v>
      </c>
      <c r="AB166" s="141">
        <f aca="true" t="shared" si="49" ref="AB166:AB172">IF(D166+H166+L166+P166+T166+X166&lt;1,0,D166+H166+L166+P166+T166+X166)</f>
        <v>0</v>
      </c>
      <c r="AC166" s="143">
        <f aca="true" t="shared" si="50" ref="AC166:AC172">IF(E166+I166+M166+Q166+U166+Y166&lt;1,0,E166+I166+M166+Q166+U166+Y166)</f>
        <v>0</v>
      </c>
      <c r="AD166" s="248" t="e">
        <f aca="true" t="shared" si="51" ref="AD166:AD172">SUM(((AA166*3)+(AB166*2))/AC166)</f>
        <v>#DIV/0!</v>
      </c>
    </row>
    <row r="167" spans="1:30" ht="12" customHeight="1">
      <c r="A167" s="202" t="s">
        <v>155</v>
      </c>
      <c r="B167" s="235" t="s">
        <v>177</v>
      </c>
      <c r="C167" s="68">
        <v>0</v>
      </c>
      <c r="D167" s="63">
        <v>0</v>
      </c>
      <c r="E167" s="64">
        <v>0</v>
      </c>
      <c r="F167" s="65"/>
      <c r="G167" s="68">
        <v>0</v>
      </c>
      <c r="H167" s="63">
        <v>0</v>
      </c>
      <c r="I167" s="64">
        <v>0</v>
      </c>
      <c r="J167" s="65"/>
      <c r="K167" s="68">
        <v>0</v>
      </c>
      <c r="L167" s="63">
        <v>0</v>
      </c>
      <c r="M167" s="64">
        <v>0</v>
      </c>
      <c r="N167" s="65"/>
      <c r="O167" s="68">
        <v>0</v>
      </c>
      <c r="P167" s="63">
        <v>0</v>
      </c>
      <c r="Q167" s="64">
        <v>0</v>
      </c>
      <c r="R167" s="65"/>
      <c r="S167" s="68">
        <v>0</v>
      </c>
      <c r="T167" s="63">
        <v>0</v>
      </c>
      <c r="U167" s="64">
        <v>0</v>
      </c>
      <c r="V167" s="67"/>
      <c r="W167" s="68">
        <v>0</v>
      </c>
      <c r="X167" s="63">
        <v>0</v>
      </c>
      <c r="Y167" s="64">
        <v>0</v>
      </c>
      <c r="Z167" s="66"/>
      <c r="AA167" s="142">
        <f t="shared" si="48"/>
        <v>0</v>
      </c>
      <c r="AB167" s="141">
        <f t="shared" si="49"/>
        <v>0</v>
      </c>
      <c r="AC167" s="143">
        <f t="shared" si="50"/>
        <v>0</v>
      </c>
      <c r="AD167" s="248" t="e">
        <f t="shared" si="51"/>
        <v>#DIV/0!</v>
      </c>
    </row>
    <row r="168" spans="1:30" ht="12" customHeight="1">
      <c r="A168" s="111" t="s">
        <v>125</v>
      </c>
      <c r="B168" s="235" t="s">
        <v>177</v>
      </c>
      <c r="C168" s="68">
        <v>0</v>
      </c>
      <c r="D168" s="69">
        <v>0</v>
      </c>
      <c r="E168" s="64">
        <v>0</v>
      </c>
      <c r="F168" s="65"/>
      <c r="G168" s="68">
        <v>0</v>
      </c>
      <c r="H168" s="69">
        <v>0</v>
      </c>
      <c r="I168" s="64">
        <v>0</v>
      </c>
      <c r="J168" s="65"/>
      <c r="K168" s="68">
        <v>0</v>
      </c>
      <c r="L168" s="69">
        <v>0</v>
      </c>
      <c r="M168" s="64">
        <v>0</v>
      </c>
      <c r="N168" s="65"/>
      <c r="O168" s="68">
        <v>0</v>
      </c>
      <c r="P168" s="69">
        <v>0</v>
      </c>
      <c r="Q168" s="64">
        <v>0</v>
      </c>
      <c r="R168" s="65"/>
      <c r="S168" s="68">
        <v>0</v>
      </c>
      <c r="T168" s="69">
        <v>0</v>
      </c>
      <c r="U168" s="64">
        <v>0</v>
      </c>
      <c r="V168" s="67"/>
      <c r="W168" s="68">
        <v>0</v>
      </c>
      <c r="X168" s="69">
        <v>0</v>
      </c>
      <c r="Y168" s="64">
        <v>0</v>
      </c>
      <c r="Z168" s="66"/>
      <c r="AA168" s="142">
        <f t="shared" si="48"/>
        <v>0</v>
      </c>
      <c r="AB168" s="141">
        <f t="shared" si="49"/>
        <v>0</v>
      </c>
      <c r="AC168" s="143">
        <f t="shared" si="50"/>
        <v>0</v>
      </c>
      <c r="AD168" s="248" t="e">
        <f t="shared" si="51"/>
        <v>#DIV/0!</v>
      </c>
    </row>
    <row r="169" spans="1:30" ht="12" customHeight="1">
      <c r="A169" s="111" t="s">
        <v>126</v>
      </c>
      <c r="B169" s="235" t="s">
        <v>177</v>
      </c>
      <c r="C169" s="68">
        <v>0</v>
      </c>
      <c r="D169" s="63">
        <v>0</v>
      </c>
      <c r="E169" s="64">
        <v>0</v>
      </c>
      <c r="F169" s="70">
        <f>IF(SUM(E165:E172)=40," ",SUM(E165:E172)-40)</f>
        <v>-40</v>
      </c>
      <c r="G169" s="68">
        <v>0</v>
      </c>
      <c r="H169" s="63">
        <v>0</v>
      </c>
      <c r="I169" s="64">
        <v>0</v>
      </c>
      <c r="J169" s="70">
        <f>IF(SUM(I165:I172)=40," ",SUM(I165:I172)-40)</f>
        <v>-40</v>
      </c>
      <c r="K169" s="68">
        <v>0</v>
      </c>
      <c r="L169" s="63">
        <v>0</v>
      </c>
      <c r="M169" s="64">
        <v>0</v>
      </c>
      <c r="N169" s="70">
        <f>IF(SUM(M165:M172)=40," ",SUM(M165:M172)-40)</f>
        <v>-40</v>
      </c>
      <c r="O169" s="68">
        <v>0</v>
      </c>
      <c r="P169" s="63">
        <v>0</v>
      </c>
      <c r="Q169" s="64">
        <v>0</v>
      </c>
      <c r="R169" s="70">
        <f>IF(SUM(Q165:Q172)=40," ",SUM(Q165:Q172)-40)</f>
        <v>-40</v>
      </c>
      <c r="S169" s="68">
        <v>0</v>
      </c>
      <c r="T169" s="63">
        <v>0</v>
      </c>
      <c r="U169" s="64">
        <v>0</v>
      </c>
      <c r="V169" s="70">
        <f>IF(SUM(U165:U172)=40," ",SUM(U165:U172)-40)</f>
        <v>-40</v>
      </c>
      <c r="W169" s="68">
        <v>0</v>
      </c>
      <c r="X169" s="63">
        <v>0</v>
      </c>
      <c r="Y169" s="64">
        <v>0</v>
      </c>
      <c r="Z169" s="70">
        <f>IF(SUM(Y165:Y172)=40," ",SUM(Y165:Y172)-40)</f>
        <v>-40</v>
      </c>
      <c r="AA169" s="142">
        <f t="shared" si="48"/>
        <v>0</v>
      </c>
      <c r="AB169" s="141">
        <f t="shared" si="49"/>
        <v>0</v>
      </c>
      <c r="AC169" s="143">
        <f t="shared" si="50"/>
        <v>0</v>
      </c>
      <c r="AD169" s="248" t="e">
        <f t="shared" si="51"/>
        <v>#DIV/0!</v>
      </c>
    </row>
    <row r="170" spans="1:30" ht="12" customHeight="1">
      <c r="A170" s="111" t="s">
        <v>127</v>
      </c>
      <c r="B170" s="235" t="s">
        <v>177</v>
      </c>
      <c r="C170" s="68">
        <v>0</v>
      </c>
      <c r="D170" s="63">
        <v>0</v>
      </c>
      <c r="E170" s="64">
        <v>0</v>
      </c>
      <c r="F170" s="65"/>
      <c r="G170" s="68">
        <v>0</v>
      </c>
      <c r="H170" s="63">
        <v>0</v>
      </c>
      <c r="I170" s="64">
        <v>0</v>
      </c>
      <c r="J170" s="65"/>
      <c r="K170" s="68">
        <v>0</v>
      </c>
      <c r="L170" s="63">
        <v>0</v>
      </c>
      <c r="M170" s="64">
        <v>0</v>
      </c>
      <c r="N170" s="65"/>
      <c r="O170" s="68">
        <v>0</v>
      </c>
      <c r="P170" s="63">
        <v>0</v>
      </c>
      <c r="Q170" s="64">
        <v>0</v>
      </c>
      <c r="R170" s="65"/>
      <c r="S170" s="68">
        <v>0</v>
      </c>
      <c r="T170" s="63">
        <v>0</v>
      </c>
      <c r="U170" s="64">
        <v>0</v>
      </c>
      <c r="V170" s="65"/>
      <c r="W170" s="68">
        <v>0</v>
      </c>
      <c r="X170" s="63">
        <v>0</v>
      </c>
      <c r="Y170" s="64">
        <v>0</v>
      </c>
      <c r="Z170" s="66"/>
      <c r="AA170" s="142">
        <f t="shared" si="48"/>
        <v>0</v>
      </c>
      <c r="AB170" s="141">
        <f t="shared" si="49"/>
        <v>0</v>
      </c>
      <c r="AC170" s="143">
        <f t="shared" si="50"/>
        <v>0</v>
      </c>
      <c r="AD170" s="248" t="e">
        <f t="shared" si="51"/>
        <v>#DIV/0!</v>
      </c>
    </row>
    <row r="171" spans="1:30" ht="12" customHeight="1">
      <c r="A171" s="111" t="s">
        <v>128</v>
      </c>
      <c r="B171" s="235" t="s">
        <v>177</v>
      </c>
      <c r="C171" s="62">
        <v>0</v>
      </c>
      <c r="D171" s="63">
        <v>0</v>
      </c>
      <c r="E171" s="64">
        <v>0</v>
      </c>
      <c r="F171" s="71">
        <f>F172</f>
        <v>0</v>
      </c>
      <c r="G171" s="62">
        <v>0</v>
      </c>
      <c r="H171" s="63">
        <v>0</v>
      </c>
      <c r="I171" s="64">
        <v>0</v>
      </c>
      <c r="J171" s="71">
        <f>F171+J172</f>
        <v>0</v>
      </c>
      <c r="K171" s="62">
        <v>0</v>
      </c>
      <c r="L171" s="63">
        <v>0</v>
      </c>
      <c r="M171" s="64">
        <v>0</v>
      </c>
      <c r="N171" s="71">
        <f>J171+N172</f>
        <v>0</v>
      </c>
      <c r="O171" s="216">
        <v>0</v>
      </c>
      <c r="P171" s="114">
        <v>0</v>
      </c>
      <c r="Q171" s="64">
        <v>0</v>
      </c>
      <c r="R171" s="71">
        <f>N171+R172</f>
        <v>0</v>
      </c>
      <c r="S171" s="62">
        <v>0</v>
      </c>
      <c r="T171" s="63">
        <v>0</v>
      </c>
      <c r="U171" s="64">
        <v>0</v>
      </c>
      <c r="V171" s="71">
        <f>R171+V172</f>
        <v>0</v>
      </c>
      <c r="W171" s="62">
        <v>0</v>
      </c>
      <c r="X171" s="63">
        <v>0</v>
      </c>
      <c r="Y171" s="64">
        <v>0</v>
      </c>
      <c r="Z171" s="71">
        <f>V171+Z172</f>
        <v>0</v>
      </c>
      <c r="AA171" s="142">
        <f t="shared" si="48"/>
        <v>0</v>
      </c>
      <c r="AB171" s="141">
        <f t="shared" si="49"/>
        <v>0</v>
      </c>
      <c r="AC171" s="143">
        <f t="shared" si="50"/>
        <v>0</v>
      </c>
      <c r="AD171" s="248" t="e">
        <f t="shared" si="51"/>
        <v>#DIV/0!</v>
      </c>
    </row>
    <row r="172" spans="1:30" ht="12" customHeight="1" thickBot="1">
      <c r="A172" s="112" t="s">
        <v>129</v>
      </c>
      <c r="B172" s="235" t="s">
        <v>177</v>
      </c>
      <c r="C172" s="72">
        <v>0</v>
      </c>
      <c r="D172" s="73">
        <v>0</v>
      </c>
      <c r="E172" s="74">
        <v>0</v>
      </c>
      <c r="F172" s="75">
        <f>SUM(C173:F173)</f>
        <v>0</v>
      </c>
      <c r="G172" s="72">
        <v>0</v>
      </c>
      <c r="H172" s="73">
        <v>0</v>
      </c>
      <c r="I172" s="74">
        <v>0</v>
      </c>
      <c r="J172" s="75">
        <f>SUM(G173:J173)</f>
        <v>0</v>
      </c>
      <c r="K172" s="72">
        <v>0</v>
      </c>
      <c r="L172" s="73">
        <v>0</v>
      </c>
      <c r="M172" s="74">
        <v>0</v>
      </c>
      <c r="N172" s="75">
        <f>SUM(K173:N173)</f>
        <v>0</v>
      </c>
      <c r="O172" s="72">
        <v>0</v>
      </c>
      <c r="P172" s="73">
        <v>0</v>
      </c>
      <c r="Q172" s="74">
        <v>0</v>
      </c>
      <c r="R172" s="75">
        <f>SUM(O173:R173)</f>
        <v>0</v>
      </c>
      <c r="S172" s="72">
        <v>0</v>
      </c>
      <c r="T172" s="73">
        <v>0</v>
      </c>
      <c r="U172" s="74">
        <v>0</v>
      </c>
      <c r="V172" s="75">
        <f>SUM(S173:V173)</f>
        <v>0</v>
      </c>
      <c r="W172" s="72">
        <v>0</v>
      </c>
      <c r="X172" s="73">
        <v>0</v>
      </c>
      <c r="Y172" s="74">
        <v>0</v>
      </c>
      <c r="Z172" s="76">
        <f>SUM(W173:Z173)</f>
        <v>0</v>
      </c>
      <c r="AA172" s="142">
        <f t="shared" si="48"/>
        <v>0</v>
      </c>
      <c r="AB172" s="141">
        <f t="shared" si="49"/>
        <v>0</v>
      </c>
      <c r="AC172" s="143">
        <f t="shared" si="50"/>
        <v>0</v>
      </c>
      <c r="AD172" s="248" t="e">
        <f t="shared" si="51"/>
        <v>#DIV/0!</v>
      </c>
    </row>
    <row r="173" spans="1:29" ht="15.75" customHeight="1">
      <c r="A173" s="280" t="s">
        <v>43</v>
      </c>
      <c r="B173" s="236"/>
      <c r="C173" s="117"/>
      <c r="D173" s="79"/>
      <c r="E173" s="79"/>
      <c r="F173" s="80"/>
      <c r="G173" s="158"/>
      <c r="H173" s="159"/>
      <c r="I173" s="159"/>
      <c r="J173" s="160"/>
      <c r="K173" s="158"/>
      <c r="L173" s="159"/>
      <c r="M173" s="159"/>
      <c r="N173" s="161"/>
      <c r="O173" s="158"/>
      <c r="P173" s="159"/>
      <c r="Q173" s="159"/>
      <c r="R173" s="161"/>
      <c r="S173" s="162"/>
      <c r="T173" s="159"/>
      <c r="U173" s="159"/>
      <c r="V173" s="160"/>
      <c r="W173" s="158"/>
      <c r="X173" s="159"/>
      <c r="Y173" s="159"/>
      <c r="Z173" s="161"/>
      <c r="AA173" s="255" t="str">
        <f>IF(SUM(C173:Z173)&lt;1," ",SUM(C173:Z173))</f>
        <v> </v>
      </c>
      <c r="AB173" s="256"/>
      <c r="AC173" s="257"/>
    </row>
    <row r="174" spans="1:29" ht="15.75" customHeight="1" thickBot="1">
      <c r="A174" s="281"/>
      <c r="B174" s="242"/>
      <c r="C174" s="83" t="s">
        <v>11</v>
      </c>
      <c r="D174" s="83" t="s">
        <v>12</v>
      </c>
      <c r="E174" s="83" t="s">
        <v>44</v>
      </c>
      <c r="F174" s="84" t="s">
        <v>45</v>
      </c>
      <c r="G174" s="153" t="s">
        <v>46</v>
      </c>
      <c r="H174" s="154" t="s">
        <v>47</v>
      </c>
      <c r="I174" s="154" t="s">
        <v>48</v>
      </c>
      <c r="J174" s="155" t="s">
        <v>49</v>
      </c>
      <c r="K174" s="153" t="s">
        <v>50</v>
      </c>
      <c r="L174" s="154" t="s">
        <v>51</v>
      </c>
      <c r="M174" s="154" t="s">
        <v>52</v>
      </c>
      <c r="N174" s="156" t="s">
        <v>53</v>
      </c>
      <c r="O174" s="153" t="s">
        <v>54</v>
      </c>
      <c r="P174" s="154" t="s">
        <v>55</v>
      </c>
      <c r="Q174" s="154" t="s">
        <v>56</v>
      </c>
      <c r="R174" s="156" t="s">
        <v>57</v>
      </c>
      <c r="S174" s="157" t="s">
        <v>58</v>
      </c>
      <c r="T174" s="154" t="s">
        <v>59</v>
      </c>
      <c r="U174" s="154" t="s">
        <v>60</v>
      </c>
      <c r="V174" s="155" t="s">
        <v>61</v>
      </c>
      <c r="W174" s="153" t="s">
        <v>78</v>
      </c>
      <c r="X174" s="154" t="s">
        <v>79</v>
      </c>
      <c r="Y174" s="154" t="s">
        <v>80</v>
      </c>
      <c r="Z174" s="155" t="s">
        <v>81</v>
      </c>
      <c r="AA174" s="258"/>
      <c r="AB174" s="259"/>
      <c r="AC174" s="260"/>
    </row>
    <row r="175" spans="1:29" ht="15" thickBot="1">
      <c r="A175" s="40"/>
      <c r="B175" s="238"/>
      <c r="C175" s="87"/>
      <c r="D175" s="87"/>
      <c r="E175" s="87"/>
      <c r="F175" s="87"/>
      <c r="G175" s="167"/>
      <c r="H175" s="87"/>
      <c r="I175" s="87"/>
      <c r="J175" s="87"/>
      <c r="K175" s="167"/>
      <c r="L175" s="163"/>
      <c r="M175" s="163"/>
      <c r="N175" s="164"/>
      <c r="O175" s="167"/>
      <c r="P175" s="163"/>
      <c r="Q175" s="163"/>
      <c r="R175" s="163"/>
      <c r="S175" s="167"/>
      <c r="T175" s="163"/>
      <c r="U175" s="163"/>
      <c r="V175" s="164"/>
      <c r="W175" s="163"/>
      <c r="X175" s="163"/>
      <c r="Y175" s="163"/>
      <c r="Z175" s="163"/>
      <c r="AA175" s="165"/>
      <c r="AB175" s="165"/>
      <c r="AC175" s="166"/>
    </row>
    <row r="176" spans="1:29" ht="15">
      <c r="A176" s="110" t="s">
        <v>75</v>
      </c>
      <c r="B176" s="234"/>
      <c r="C176" s="58"/>
      <c r="D176" s="59"/>
      <c r="E176" s="59"/>
      <c r="F176" s="60"/>
      <c r="G176" s="215"/>
      <c r="H176" s="59"/>
      <c r="I176" s="59"/>
      <c r="J176" s="60"/>
      <c r="K176" s="215"/>
      <c r="L176" s="140"/>
      <c r="M176" s="140"/>
      <c r="N176" s="139"/>
      <c r="O176" s="215"/>
      <c r="P176" s="140"/>
      <c r="Q176" s="140"/>
      <c r="R176" s="139"/>
      <c r="S176" s="215"/>
      <c r="T176" s="140"/>
      <c r="U176" s="140"/>
      <c r="V176" s="139"/>
      <c r="W176" s="215"/>
      <c r="X176" s="140"/>
      <c r="Y176" s="140"/>
      <c r="Z176" s="139"/>
      <c r="AA176" s="261"/>
      <c r="AB176" s="262"/>
      <c r="AC176" s="263"/>
    </row>
    <row r="177" spans="1:30" ht="12" customHeight="1">
      <c r="A177" s="111" t="s">
        <v>130</v>
      </c>
      <c r="B177" s="235" t="s">
        <v>177</v>
      </c>
      <c r="C177" s="62">
        <v>0</v>
      </c>
      <c r="D177" s="63">
        <v>0</v>
      </c>
      <c r="E177" s="64">
        <v>0</v>
      </c>
      <c r="F177" s="65"/>
      <c r="G177" s="62">
        <v>0</v>
      </c>
      <c r="H177" s="63">
        <v>0</v>
      </c>
      <c r="I177" s="64">
        <v>0</v>
      </c>
      <c r="J177" s="65"/>
      <c r="K177" s="62">
        <v>0</v>
      </c>
      <c r="L177" s="63">
        <v>0</v>
      </c>
      <c r="M177" s="64">
        <v>0</v>
      </c>
      <c r="N177" s="65"/>
      <c r="O177" s="62">
        <v>0</v>
      </c>
      <c r="P177" s="63">
        <v>0</v>
      </c>
      <c r="Q177" s="64">
        <v>0</v>
      </c>
      <c r="R177" s="65"/>
      <c r="S177" s="62">
        <v>0</v>
      </c>
      <c r="T177" s="63">
        <v>0</v>
      </c>
      <c r="U177" s="64">
        <v>0</v>
      </c>
      <c r="V177" s="67"/>
      <c r="W177" s="62">
        <v>0</v>
      </c>
      <c r="X177" s="63">
        <v>0</v>
      </c>
      <c r="Y177" s="64">
        <v>0</v>
      </c>
      <c r="Z177" s="66"/>
      <c r="AA177" s="142">
        <f>IF(C177+G177+K177+O177+S177+W177&lt;1,0,C177+G177+K177+O177+S177+W177)</f>
        <v>0</v>
      </c>
      <c r="AB177" s="141">
        <f>IF(D177+H177+L177+P177+T177+X177&lt;1,0,D177+H177+L177+P177+T177+X177)</f>
        <v>0</v>
      </c>
      <c r="AC177" s="143">
        <f>IF(E177+I177+M177+Q177+U177+Y177&lt;1,0,E177+I177+M177+Q177+U177+Y177)</f>
        <v>0</v>
      </c>
      <c r="AD177" s="248" t="e">
        <f>SUM(((AA177*3)+(AB177*2))/AC177)</f>
        <v>#DIV/0!</v>
      </c>
    </row>
    <row r="178" spans="1:30" ht="12" customHeight="1">
      <c r="A178" s="111" t="s">
        <v>131</v>
      </c>
      <c r="B178" s="235" t="s">
        <v>177</v>
      </c>
      <c r="C178" s="68">
        <v>0</v>
      </c>
      <c r="D178" s="63">
        <v>0</v>
      </c>
      <c r="E178" s="64">
        <v>0</v>
      </c>
      <c r="F178" s="65"/>
      <c r="G178" s="68">
        <v>0</v>
      </c>
      <c r="H178" s="63">
        <v>0</v>
      </c>
      <c r="I178" s="64">
        <v>0</v>
      </c>
      <c r="J178" s="65"/>
      <c r="K178" s="68">
        <v>0</v>
      </c>
      <c r="L178" s="63">
        <v>0</v>
      </c>
      <c r="M178" s="64">
        <v>0</v>
      </c>
      <c r="N178" s="65"/>
      <c r="O178" s="68">
        <v>0</v>
      </c>
      <c r="P178" s="63">
        <v>0</v>
      </c>
      <c r="Q178" s="64">
        <v>0</v>
      </c>
      <c r="R178" s="65"/>
      <c r="S178" s="68">
        <v>0</v>
      </c>
      <c r="T178" s="63">
        <v>0</v>
      </c>
      <c r="U178" s="64">
        <v>0</v>
      </c>
      <c r="V178" s="67"/>
      <c r="W178" s="68">
        <v>0</v>
      </c>
      <c r="X178" s="63">
        <v>0</v>
      </c>
      <c r="Y178" s="64">
        <v>0</v>
      </c>
      <c r="Z178" s="66"/>
      <c r="AA178" s="142">
        <f aca="true" t="shared" si="52" ref="AA178:AA184">IF(C178+G178+K178+O178+S178+W178&lt;1,0,C178+G178+K178+O178+S178+W178)</f>
        <v>0</v>
      </c>
      <c r="AB178" s="141">
        <f aca="true" t="shared" si="53" ref="AB178:AB184">IF(D178+H178+L178+P178+T178+X178&lt;1,0,D178+H178+L178+P178+T178+X178)</f>
        <v>0</v>
      </c>
      <c r="AC178" s="143">
        <f aca="true" t="shared" si="54" ref="AC178:AC184">IF(E178+I178+M178+Q178+U178+Y178&lt;1,0,E178+I178+M178+Q178+U178+Y178)</f>
        <v>0</v>
      </c>
      <c r="AD178" s="248" t="e">
        <f aca="true" t="shared" si="55" ref="AD178:AD184">SUM(((AA178*3)+(AB178*2))/AC178)</f>
        <v>#DIV/0!</v>
      </c>
    </row>
    <row r="179" spans="1:30" ht="12" customHeight="1">
      <c r="A179" s="111" t="s">
        <v>132</v>
      </c>
      <c r="B179" s="235" t="s">
        <v>177</v>
      </c>
      <c r="C179" s="68">
        <v>0</v>
      </c>
      <c r="D179" s="63">
        <v>0</v>
      </c>
      <c r="E179" s="64">
        <v>0</v>
      </c>
      <c r="F179" s="65"/>
      <c r="G179" s="68">
        <v>0</v>
      </c>
      <c r="H179" s="63">
        <v>0</v>
      </c>
      <c r="I179" s="64">
        <v>0</v>
      </c>
      <c r="J179" s="65"/>
      <c r="K179" s="68">
        <v>0</v>
      </c>
      <c r="L179" s="63">
        <v>0</v>
      </c>
      <c r="M179" s="64">
        <v>0</v>
      </c>
      <c r="N179" s="65"/>
      <c r="O179" s="68">
        <v>0</v>
      </c>
      <c r="P179" s="63">
        <v>0</v>
      </c>
      <c r="Q179" s="64">
        <v>0</v>
      </c>
      <c r="R179" s="65"/>
      <c r="S179" s="68">
        <v>0</v>
      </c>
      <c r="T179" s="63">
        <v>0</v>
      </c>
      <c r="U179" s="64">
        <v>0</v>
      </c>
      <c r="V179" s="67"/>
      <c r="W179" s="68">
        <v>0</v>
      </c>
      <c r="X179" s="63">
        <v>0</v>
      </c>
      <c r="Y179" s="64">
        <v>0</v>
      </c>
      <c r="Z179" s="66"/>
      <c r="AA179" s="142">
        <f t="shared" si="52"/>
        <v>0</v>
      </c>
      <c r="AB179" s="141">
        <f t="shared" si="53"/>
        <v>0</v>
      </c>
      <c r="AC179" s="143">
        <f t="shared" si="54"/>
        <v>0</v>
      </c>
      <c r="AD179" s="248" t="e">
        <f t="shared" si="55"/>
        <v>#DIV/0!</v>
      </c>
    </row>
    <row r="180" spans="1:30" ht="12" customHeight="1">
      <c r="A180" s="111" t="s">
        <v>133</v>
      </c>
      <c r="B180" s="235" t="s">
        <v>177</v>
      </c>
      <c r="C180" s="68">
        <v>0</v>
      </c>
      <c r="D180" s="69">
        <v>0</v>
      </c>
      <c r="E180" s="64">
        <v>0</v>
      </c>
      <c r="F180" s="65"/>
      <c r="G180" s="68">
        <v>0</v>
      </c>
      <c r="H180" s="69">
        <v>0</v>
      </c>
      <c r="I180" s="64">
        <v>0</v>
      </c>
      <c r="J180" s="65"/>
      <c r="K180" s="68">
        <v>0</v>
      </c>
      <c r="L180" s="69">
        <v>0</v>
      </c>
      <c r="M180" s="64">
        <v>0</v>
      </c>
      <c r="N180" s="65"/>
      <c r="O180" s="68">
        <v>0</v>
      </c>
      <c r="P180" s="69">
        <v>0</v>
      </c>
      <c r="Q180" s="64">
        <v>0</v>
      </c>
      <c r="R180" s="65"/>
      <c r="S180" s="68">
        <v>0</v>
      </c>
      <c r="T180" s="69">
        <v>0</v>
      </c>
      <c r="U180" s="64">
        <v>0</v>
      </c>
      <c r="V180" s="67"/>
      <c r="W180" s="68">
        <v>0</v>
      </c>
      <c r="X180" s="69">
        <v>0</v>
      </c>
      <c r="Y180" s="64">
        <v>0</v>
      </c>
      <c r="Z180" s="66"/>
      <c r="AA180" s="142">
        <f t="shared" si="52"/>
        <v>0</v>
      </c>
      <c r="AB180" s="141">
        <f t="shared" si="53"/>
        <v>0</v>
      </c>
      <c r="AC180" s="143">
        <f t="shared" si="54"/>
        <v>0</v>
      </c>
      <c r="AD180" s="248" t="e">
        <f t="shared" si="55"/>
        <v>#DIV/0!</v>
      </c>
    </row>
    <row r="181" spans="1:30" ht="12" customHeight="1">
      <c r="A181" s="111" t="s">
        <v>134</v>
      </c>
      <c r="B181" s="235" t="s">
        <v>177</v>
      </c>
      <c r="C181" s="68">
        <v>0</v>
      </c>
      <c r="D181" s="63">
        <v>0</v>
      </c>
      <c r="E181" s="64">
        <v>0</v>
      </c>
      <c r="F181" s="70">
        <f>IF(SUM(E177:E184)=40," ",SUM(E177:E184)-40)</f>
        <v>-40</v>
      </c>
      <c r="G181" s="68">
        <v>0</v>
      </c>
      <c r="H181" s="63">
        <v>0</v>
      </c>
      <c r="I181" s="64">
        <v>0</v>
      </c>
      <c r="J181" s="70">
        <f>IF(SUM(I177:I184)=40," ",SUM(I177:I184)-40)</f>
        <v>-40</v>
      </c>
      <c r="K181" s="68">
        <v>0</v>
      </c>
      <c r="L181" s="63">
        <v>0</v>
      </c>
      <c r="M181" s="64">
        <v>0</v>
      </c>
      <c r="N181" s="70">
        <f>IF(SUM(M177:M184)=40," ",SUM(M177:M184)-40)</f>
        <v>-40</v>
      </c>
      <c r="O181" s="68">
        <v>0</v>
      </c>
      <c r="P181" s="63">
        <v>0</v>
      </c>
      <c r="Q181" s="64">
        <v>0</v>
      </c>
      <c r="R181" s="70">
        <f>IF(SUM(Q177:Q184)=40," ",SUM(Q177:Q184)-40)</f>
        <v>-40</v>
      </c>
      <c r="S181" s="68">
        <v>0</v>
      </c>
      <c r="T181" s="63">
        <v>0</v>
      </c>
      <c r="U181" s="64">
        <v>0</v>
      </c>
      <c r="V181" s="70">
        <f>IF(SUM(U177:U184)=40," ",SUM(U177:U184)-40)</f>
        <v>-40</v>
      </c>
      <c r="W181" s="68">
        <v>0</v>
      </c>
      <c r="X181" s="63">
        <v>0</v>
      </c>
      <c r="Y181" s="64">
        <v>0</v>
      </c>
      <c r="Z181" s="70">
        <f>IF(SUM(Y177:Y184)=40," ",SUM(Y177:Y184)-40)</f>
        <v>-40</v>
      </c>
      <c r="AA181" s="142">
        <f t="shared" si="52"/>
        <v>0</v>
      </c>
      <c r="AB181" s="141">
        <f t="shared" si="53"/>
        <v>0</v>
      </c>
      <c r="AC181" s="143">
        <f t="shared" si="54"/>
        <v>0</v>
      </c>
      <c r="AD181" s="248" t="e">
        <f t="shared" si="55"/>
        <v>#DIV/0!</v>
      </c>
    </row>
    <row r="182" spans="1:30" ht="12" customHeight="1">
      <c r="A182" s="111" t="s">
        <v>135</v>
      </c>
      <c r="B182" s="235" t="s">
        <v>177</v>
      </c>
      <c r="C182" s="68">
        <v>0</v>
      </c>
      <c r="D182" s="63">
        <v>0</v>
      </c>
      <c r="E182" s="64">
        <v>0</v>
      </c>
      <c r="F182" s="65"/>
      <c r="G182" s="68">
        <v>0</v>
      </c>
      <c r="H182" s="63">
        <v>0</v>
      </c>
      <c r="I182" s="64">
        <v>0</v>
      </c>
      <c r="J182" s="65"/>
      <c r="K182" s="68">
        <v>0</v>
      </c>
      <c r="L182" s="63">
        <v>0</v>
      </c>
      <c r="M182" s="64">
        <v>0</v>
      </c>
      <c r="N182" s="65"/>
      <c r="O182" s="68">
        <v>0</v>
      </c>
      <c r="P182" s="63">
        <v>0</v>
      </c>
      <c r="Q182" s="64">
        <v>0</v>
      </c>
      <c r="R182" s="65"/>
      <c r="S182" s="68">
        <v>0</v>
      </c>
      <c r="T182" s="63">
        <v>0</v>
      </c>
      <c r="U182" s="64">
        <v>0</v>
      </c>
      <c r="V182" s="65"/>
      <c r="W182" s="68">
        <v>0</v>
      </c>
      <c r="X182" s="63">
        <v>0</v>
      </c>
      <c r="Y182" s="64">
        <v>0</v>
      </c>
      <c r="Z182" s="66"/>
      <c r="AA182" s="142">
        <f t="shared" si="52"/>
        <v>0</v>
      </c>
      <c r="AB182" s="141">
        <f t="shared" si="53"/>
        <v>0</v>
      </c>
      <c r="AC182" s="143">
        <f t="shared" si="54"/>
        <v>0</v>
      </c>
      <c r="AD182" s="248" t="e">
        <f t="shared" si="55"/>
        <v>#DIV/0!</v>
      </c>
    </row>
    <row r="183" spans="1:30" ht="12" customHeight="1">
      <c r="A183" s="111" t="s">
        <v>136</v>
      </c>
      <c r="B183" s="235" t="s">
        <v>177</v>
      </c>
      <c r="C183" s="68">
        <v>0</v>
      </c>
      <c r="D183" s="63">
        <v>0</v>
      </c>
      <c r="E183" s="64">
        <v>0</v>
      </c>
      <c r="F183" s="71">
        <f>F184</f>
        <v>0</v>
      </c>
      <c r="G183" s="62">
        <v>0</v>
      </c>
      <c r="H183" s="63">
        <v>0</v>
      </c>
      <c r="I183" s="64">
        <v>0</v>
      </c>
      <c r="J183" s="71">
        <f>F183+J184</f>
        <v>0</v>
      </c>
      <c r="K183" s="62">
        <v>0</v>
      </c>
      <c r="L183" s="63">
        <v>0</v>
      </c>
      <c r="M183" s="64">
        <v>0</v>
      </c>
      <c r="N183" s="71">
        <f>J183+N184</f>
        <v>0</v>
      </c>
      <c r="O183" s="216">
        <v>0</v>
      </c>
      <c r="P183" s="114">
        <v>0</v>
      </c>
      <c r="Q183" s="64">
        <v>0</v>
      </c>
      <c r="R183" s="71">
        <f>N183+R184</f>
        <v>0</v>
      </c>
      <c r="S183" s="62">
        <v>0</v>
      </c>
      <c r="T183" s="63">
        <v>0</v>
      </c>
      <c r="U183" s="64">
        <v>0</v>
      </c>
      <c r="V183" s="71">
        <f>R183+V184</f>
        <v>0</v>
      </c>
      <c r="W183" s="62">
        <v>0</v>
      </c>
      <c r="X183" s="63">
        <v>0</v>
      </c>
      <c r="Y183" s="64">
        <v>0</v>
      </c>
      <c r="Z183" s="71">
        <f>V183+Z184</f>
        <v>0</v>
      </c>
      <c r="AA183" s="142">
        <f t="shared" si="52"/>
        <v>0</v>
      </c>
      <c r="AB183" s="141">
        <f t="shared" si="53"/>
        <v>0</v>
      </c>
      <c r="AC183" s="143">
        <f t="shared" si="54"/>
        <v>0</v>
      </c>
      <c r="AD183" s="248" t="e">
        <f t="shared" si="55"/>
        <v>#DIV/0!</v>
      </c>
    </row>
    <row r="184" spans="1:30" ht="12" customHeight="1" thickBot="1">
      <c r="A184" s="112" t="s">
        <v>137</v>
      </c>
      <c r="B184" s="235" t="s">
        <v>177</v>
      </c>
      <c r="C184" s="68">
        <v>0</v>
      </c>
      <c r="D184" s="73">
        <v>0</v>
      </c>
      <c r="E184" s="74">
        <v>0</v>
      </c>
      <c r="F184" s="75">
        <f>SUM(C185:F185)</f>
        <v>0</v>
      </c>
      <c r="G184" s="72">
        <v>0</v>
      </c>
      <c r="H184" s="73">
        <v>0</v>
      </c>
      <c r="I184" s="74">
        <v>0</v>
      </c>
      <c r="J184" s="75">
        <f>SUM(G185:J185)</f>
        <v>0</v>
      </c>
      <c r="K184" s="72">
        <v>0</v>
      </c>
      <c r="L184" s="73">
        <v>0</v>
      </c>
      <c r="M184" s="74">
        <v>0</v>
      </c>
      <c r="N184" s="75">
        <f>SUM(K185:N185)</f>
        <v>0</v>
      </c>
      <c r="O184" s="72">
        <v>0</v>
      </c>
      <c r="P184" s="73">
        <v>0</v>
      </c>
      <c r="Q184" s="74">
        <v>0</v>
      </c>
      <c r="R184" s="75">
        <f>SUM(O185:R185)</f>
        <v>0</v>
      </c>
      <c r="S184" s="72">
        <v>0</v>
      </c>
      <c r="T184" s="73">
        <v>0</v>
      </c>
      <c r="U184" s="74">
        <v>0</v>
      </c>
      <c r="V184" s="75">
        <f>SUM(S185:V185)</f>
        <v>0</v>
      </c>
      <c r="W184" s="72">
        <v>0</v>
      </c>
      <c r="X184" s="73">
        <v>0</v>
      </c>
      <c r="Y184" s="74">
        <v>0</v>
      </c>
      <c r="Z184" s="77">
        <f>SUM(W185:Z185)</f>
        <v>0</v>
      </c>
      <c r="AA184" s="142">
        <f t="shared" si="52"/>
        <v>0</v>
      </c>
      <c r="AB184" s="141">
        <f t="shared" si="53"/>
        <v>0</v>
      </c>
      <c r="AC184" s="143">
        <f t="shared" si="54"/>
        <v>0</v>
      </c>
      <c r="AD184" s="248" t="e">
        <f t="shared" si="55"/>
        <v>#DIV/0!</v>
      </c>
    </row>
    <row r="185" spans="1:29" ht="15.75" customHeight="1">
      <c r="A185" s="280" t="s">
        <v>43</v>
      </c>
      <c r="B185" s="236"/>
      <c r="C185" s="117"/>
      <c r="D185" s="79"/>
      <c r="E185" s="79"/>
      <c r="F185" s="80"/>
      <c r="G185" s="158"/>
      <c r="H185" s="159"/>
      <c r="I185" s="159"/>
      <c r="J185" s="160"/>
      <c r="K185" s="158"/>
      <c r="L185" s="159"/>
      <c r="M185" s="159"/>
      <c r="N185" s="161"/>
      <c r="O185" s="158"/>
      <c r="P185" s="159"/>
      <c r="Q185" s="159"/>
      <c r="R185" s="161"/>
      <c r="S185" s="162"/>
      <c r="T185" s="159"/>
      <c r="U185" s="159"/>
      <c r="V185" s="160"/>
      <c r="W185" s="158"/>
      <c r="X185" s="159"/>
      <c r="Y185" s="159"/>
      <c r="Z185" s="161"/>
      <c r="AA185" s="255" t="str">
        <f>IF(SUM(C185:Z185)&lt;1," ",SUM(C185:Z185))</f>
        <v> </v>
      </c>
      <c r="AB185" s="256"/>
      <c r="AC185" s="257"/>
    </row>
    <row r="186" spans="1:29" ht="15.75" customHeight="1" thickBot="1">
      <c r="A186" s="281"/>
      <c r="B186" s="242"/>
      <c r="C186" s="83" t="s">
        <v>11</v>
      </c>
      <c r="D186" s="83" t="s">
        <v>12</v>
      </c>
      <c r="E186" s="83" t="s">
        <v>44</v>
      </c>
      <c r="F186" s="84" t="s">
        <v>45</v>
      </c>
      <c r="G186" s="153" t="s">
        <v>46</v>
      </c>
      <c r="H186" s="154" t="s">
        <v>47</v>
      </c>
      <c r="I186" s="154" t="s">
        <v>48</v>
      </c>
      <c r="J186" s="155" t="s">
        <v>49</v>
      </c>
      <c r="K186" s="153" t="s">
        <v>50</v>
      </c>
      <c r="L186" s="154" t="s">
        <v>51</v>
      </c>
      <c r="M186" s="154" t="s">
        <v>52</v>
      </c>
      <c r="N186" s="156" t="s">
        <v>53</v>
      </c>
      <c r="O186" s="153" t="s">
        <v>54</v>
      </c>
      <c r="P186" s="154" t="s">
        <v>55</v>
      </c>
      <c r="Q186" s="154" t="s">
        <v>56</v>
      </c>
      <c r="R186" s="156" t="s">
        <v>57</v>
      </c>
      <c r="S186" s="157" t="s">
        <v>58</v>
      </c>
      <c r="T186" s="154" t="s">
        <v>59</v>
      </c>
      <c r="U186" s="154" t="s">
        <v>60</v>
      </c>
      <c r="V186" s="155" t="s">
        <v>61</v>
      </c>
      <c r="W186" s="153" t="s">
        <v>78</v>
      </c>
      <c r="X186" s="154" t="s">
        <v>79</v>
      </c>
      <c r="Y186" s="154" t="s">
        <v>80</v>
      </c>
      <c r="Z186" s="155" t="s">
        <v>81</v>
      </c>
      <c r="AA186" s="258"/>
      <c r="AB186" s="259"/>
      <c r="AC186" s="260"/>
    </row>
    <row r="187" spans="1:29" ht="13.5" thickBot="1">
      <c r="A187" s="40"/>
      <c r="B187" s="42"/>
      <c r="C187" s="87"/>
      <c r="D187" s="87"/>
      <c r="E187" s="87"/>
      <c r="F187" s="87"/>
      <c r="G187" s="167"/>
      <c r="H187" s="87"/>
      <c r="I187" s="87"/>
      <c r="J187" s="87"/>
      <c r="K187" s="167"/>
      <c r="L187" s="163"/>
      <c r="M187" s="163"/>
      <c r="N187" s="164"/>
      <c r="O187" s="167"/>
      <c r="P187" s="163"/>
      <c r="Q187" s="163"/>
      <c r="R187" s="163"/>
      <c r="S187" s="167"/>
      <c r="T187" s="163"/>
      <c r="U187" s="163"/>
      <c r="V187" s="164"/>
      <c r="W187" s="163"/>
      <c r="X187" s="163"/>
      <c r="Y187" s="163"/>
      <c r="Z187" s="163"/>
      <c r="AA187" s="165"/>
      <c r="AB187" s="165"/>
      <c r="AC187" s="166"/>
    </row>
    <row r="188" spans="1:29" ht="15">
      <c r="A188" s="110" t="s">
        <v>76</v>
      </c>
      <c r="B188" s="126"/>
      <c r="C188" s="58"/>
      <c r="D188" s="59"/>
      <c r="E188" s="59"/>
      <c r="F188" s="60"/>
      <c r="G188" s="215"/>
      <c r="H188" s="59"/>
      <c r="I188" s="59"/>
      <c r="J188" s="60"/>
      <c r="K188" s="215"/>
      <c r="L188" s="140"/>
      <c r="M188" s="140"/>
      <c r="N188" s="139"/>
      <c r="O188" s="215"/>
      <c r="P188" s="140"/>
      <c r="Q188" s="140"/>
      <c r="R188" s="139"/>
      <c r="S188" s="215"/>
      <c r="T188" s="140"/>
      <c r="U188" s="140"/>
      <c r="V188" s="139"/>
      <c r="W188" s="215"/>
      <c r="X188" s="140"/>
      <c r="Y188" s="140"/>
      <c r="Z188" s="139"/>
      <c r="AA188" s="261"/>
      <c r="AB188" s="262"/>
      <c r="AC188" s="263"/>
    </row>
    <row r="189" spans="1:30" ht="12" customHeight="1">
      <c r="A189" s="111" t="s">
        <v>138</v>
      </c>
      <c r="B189" s="235" t="s">
        <v>177</v>
      </c>
      <c r="C189" s="62">
        <v>0</v>
      </c>
      <c r="D189" s="63">
        <v>0</v>
      </c>
      <c r="E189" s="64">
        <v>0</v>
      </c>
      <c r="F189" s="65"/>
      <c r="G189" s="62">
        <v>0</v>
      </c>
      <c r="H189" s="63">
        <v>0</v>
      </c>
      <c r="I189" s="64">
        <v>0</v>
      </c>
      <c r="J189" s="65"/>
      <c r="K189" s="62">
        <v>0</v>
      </c>
      <c r="L189" s="63">
        <v>0</v>
      </c>
      <c r="M189" s="64">
        <v>0</v>
      </c>
      <c r="N189" s="65"/>
      <c r="O189" s="113">
        <v>0</v>
      </c>
      <c r="P189" s="63">
        <v>0</v>
      </c>
      <c r="Q189" s="64">
        <v>0</v>
      </c>
      <c r="R189" s="65"/>
      <c r="S189" s="62">
        <v>0</v>
      </c>
      <c r="T189" s="63">
        <v>0</v>
      </c>
      <c r="U189" s="64">
        <v>0</v>
      </c>
      <c r="V189" s="67"/>
      <c r="W189" s="62">
        <v>0</v>
      </c>
      <c r="X189" s="63">
        <v>0</v>
      </c>
      <c r="Y189" s="64">
        <v>0</v>
      </c>
      <c r="Z189" s="66"/>
      <c r="AA189" s="142">
        <f>IF(C189+G189+K189+O189+S189+W189&lt;1,0,C189+G189+K189+O189+S189+W189)</f>
        <v>0</v>
      </c>
      <c r="AB189" s="141">
        <f>IF(D189+H189+L189+P189+T189+X189&lt;1,0,D189+H189+L189+P189+T189+X189)</f>
        <v>0</v>
      </c>
      <c r="AC189" s="143">
        <f>IF(E189+I189+M189+Q189+U189+Y189&lt;1,0,E189+I189+M189+Q189+U189+Y189)</f>
        <v>0</v>
      </c>
      <c r="AD189" s="248" t="e">
        <f>SUM(((AA189*3)+(AB189*2))/AC189)</f>
        <v>#DIV/0!</v>
      </c>
    </row>
    <row r="190" spans="1:30" ht="12" customHeight="1">
      <c r="A190" s="111" t="s">
        <v>139</v>
      </c>
      <c r="B190" s="235" t="s">
        <v>177</v>
      </c>
      <c r="C190" s="68">
        <v>0</v>
      </c>
      <c r="D190" s="63">
        <v>0</v>
      </c>
      <c r="E190" s="64">
        <v>0</v>
      </c>
      <c r="F190" s="65"/>
      <c r="G190" s="68">
        <v>0</v>
      </c>
      <c r="H190" s="63">
        <v>0</v>
      </c>
      <c r="I190" s="64">
        <v>0</v>
      </c>
      <c r="J190" s="65"/>
      <c r="K190" s="68">
        <v>0</v>
      </c>
      <c r="L190" s="63">
        <v>0</v>
      </c>
      <c r="M190" s="64">
        <v>0</v>
      </c>
      <c r="N190" s="65"/>
      <c r="O190" s="114">
        <v>0</v>
      </c>
      <c r="P190" s="63">
        <v>0</v>
      </c>
      <c r="Q190" s="64">
        <v>0</v>
      </c>
      <c r="R190" s="65"/>
      <c r="S190" s="68">
        <v>0</v>
      </c>
      <c r="T190" s="63">
        <v>0</v>
      </c>
      <c r="U190" s="64">
        <v>0</v>
      </c>
      <c r="V190" s="67"/>
      <c r="W190" s="68">
        <v>0</v>
      </c>
      <c r="X190" s="63">
        <v>0</v>
      </c>
      <c r="Y190" s="64">
        <v>0</v>
      </c>
      <c r="Z190" s="66"/>
      <c r="AA190" s="142">
        <f aca="true" t="shared" si="56" ref="AA190:AA196">IF(C190+G190+K190+O190+S190+W190&lt;1,0,C190+G190+K190+O190+S190+W190)</f>
        <v>0</v>
      </c>
      <c r="AB190" s="141">
        <f aca="true" t="shared" si="57" ref="AB190:AB196">IF(D190+H190+L190+P190+T190+X190&lt;1,0,D190+H190+L190+P190+T190+X190)</f>
        <v>0</v>
      </c>
      <c r="AC190" s="143">
        <f aca="true" t="shared" si="58" ref="AC190:AC196">IF(E190+I190+M190+Q190+U190+Y190&lt;1,0,E190+I190+M190+Q190+U190+Y190)</f>
        <v>0</v>
      </c>
      <c r="AD190" s="248" t="e">
        <f aca="true" t="shared" si="59" ref="AD190:AD196">SUM(((AA190*3)+(AB190*2))/AC190)</f>
        <v>#DIV/0!</v>
      </c>
    </row>
    <row r="191" spans="1:30" ht="12" customHeight="1">
      <c r="A191" s="111" t="s">
        <v>140</v>
      </c>
      <c r="B191" s="235" t="s">
        <v>177</v>
      </c>
      <c r="C191" s="68">
        <v>0</v>
      </c>
      <c r="D191" s="63">
        <v>0</v>
      </c>
      <c r="E191" s="64">
        <v>0</v>
      </c>
      <c r="F191" s="65"/>
      <c r="G191" s="68">
        <v>0</v>
      </c>
      <c r="H191" s="63">
        <v>0</v>
      </c>
      <c r="I191" s="64">
        <v>0</v>
      </c>
      <c r="J191" s="65"/>
      <c r="K191" s="68">
        <v>0</v>
      </c>
      <c r="L191" s="63">
        <v>0</v>
      </c>
      <c r="M191" s="64">
        <v>0</v>
      </c>
      <c r="N191" s="65"/>
      <c r="O191" s="114">
        <v>0</v>
      </c>
      <c r="P191" s="63">
        <v>0</v>
      </c>
      <c r="Q191" s="64">
        <v>0</v>
      </c>
      <c r="R191" s="65"/>
      <c r="S191" s="68">
        <v>0</v>
      </c>
      <c r="T191" s="63">
        <v>0</v>
      </c>
      <c r="U191" s="64">
        <v>0</v>
      </c>
      <c r="V191" s="67"/>
      <c r="W191" s="68">
        <v>0</v>
      </c>
      <c r="X191" s="63">
        <v>0</v>
      </c>
      <c r="Y191" s="64">
        <v>0</v>
      </c>
      <c r="Z191" s="66"/>
      <c r="AA191" s="142">
        <f t="shared" si="56"/>
        <v>0</v>
      </c>
      <c r="AB191" s="141">
        <f t="shared" si="57"/>
        <v>0</v>
      </c>
      <c r="AC191" s="143">
        <f t="shared" si="58"/>
        <v>0</v>
      </c>
      <c r="AD191" s="248" t="e">
        <f t="shared" si="59"/>
        <v>#DIV/0!</v>
      </c>
    </row>
    <row r="192" spans="1:30" ht="12" customHeight="1">
      <c r="A192" s="111" t="s">
        <v>141</v>
      </c>
      <c r="B192" s="235" t="s">
        <v>177</v>
      </c>
      <c r="C192" s="68">
        <v>0</v>
      </c>
      <c r="D192" s="69">
        <v>0</v>
      </c>
      <c r="E192" s="64">
        <v>0</v>
      </c>
      <c r="F192" s="65"/>
      <c r="G192" s="68">
        <v>0</v>
      </c>
      <c r="H192" s="69">
        <v>0</v>
      </c>
      <c r="I192" s="64">
        <v>0</v>
      </c>
      <c r="J192" s="65"/>
      <c r="K192" s="68">
        <v>0</v>
      </c>
      <c r="L192" s="69">
        <v>0</v>
      </c>
      <c r="M192" s="64">
        <v>0</v>
      </c>
      <c r="N192" s="65"/>
      <c r="O192" s="114">
        <v>0</v>
      </c>
      <c r="P192" s="69">
        <v>0</v>
      </c>
      <c r="Q192" s="64">
        <v>0</v>
      </c>
      <c r="R192" s="65"/>
      <c r="S192" s="68">
        <v>0</v>
      </c>
      <c r="T192" s="69">
        <v>0</v>
      </c>
      <c r="U192" s="64">
        <v>0</v>
      </c>
      <c r="V192" s="67"/>
      <c r="W192" s="68">
        <v>0</v>
      </c>
      <c r="X192" s="69">
        <v>0</v>
      </c>
      <c r="Y192" s="64">
        <v>0</v>
      </c>
      <c r="Z192" s="66"/>
      <c r="AA192" s="142">
        <f t="shared" si="56"/>
        <v>0</v>
      </c>
      <c r="AB192" s="141">
        <f t="shared" si="57"/>
        <v>0</v>
      </c>
      <c r="AC192" s="143">
        <f t="shared" si="58"/>
        <v>0</v>
      </c>
      <c r="AD192" s="248" t="e">
        <f t="shared" si="59"/>
        <v>#DIV/0!</v>
      </c>
    </row>
    <row r="193" spans="1:30" ht="12" customHeight="1">
      <c r="A193" s="111" t="s">
        <v>142</v>
      </c>
      <c r="B193" s="235" t="s">
        <v>177</v>
      </c>
      <c r="C193" s="68">
        <v>0</v>
      </c>
      <c r="D193" s="63">
        <v>0</v>
      </c>
      <c r="E193" s="64">
        <v>0</v>
      </c>
      <c r="F193" s="70">
        <f>IF(SUM(E189:E196)=40," ",SUM(E189:E196)-40)</f>
        <v>-40</v>
      </c>
      <c r="G193" s="68">
        <v>0</v>
      </c>
      <c r="H193" s="63">
        <v>0</v>
      </c>
      <c r="I193" s="64">
        <v>0</v>
      </c>
      <c r="J193" s="70">
        <f>IF(SUM(I189:I196)=40," ",SUM(I189:I196)-40)</f>
        <v>-40</v>
      </c>
      <c r="K193" s="68">
        <v>0</v>
      </c>
      <c r="L193" s="63">
        <v>0</v>
      </c>
      <c r="M193" s="64">
        <v>0</v>
      </c>
      <c r="N193" s="70">
        <f>IF(SUM(M189:M196)=40," ",SUM(M189:M196)-40)</f>
        <v>-40</v>
      </c>
      <c r="O193" s="68">
        <v>0</v>
      </c>
      <c r="P193" s="63">
        <v>0</v>
      </c>
      <c r="Q193" s="64">
        <v>0</v>
      </c>
      <c r="R193" s="70">
        <f>IF(SUM(Q189:Q196)=40," ",SUM(Q189:Q196)-40)</f>
        <v>-40</v>
      </c>
      <c r="S193" s="68">
        <v>0</v>
      </c>
      <c r="T193" s="63">
        <v>0</v>
      </c>
      <c r="U193" s="64">
        <v>0</v>
      </c>
      <c r="V193" s="70">
        <f>IF(SUM(U189:U196)=40," ",SUM(U189:U196)-40)</f>
        <v>-40</v>
      </c>
      <c r="W193" s="68">
        <v>0</v>
      </c>
      <c r="X193" s="63">
        <v>0</v>
      </c>
      <c r="Y193" s="64">
        <v>0</v>
      </c>
      <c r="Z193" s="70">
        <f>IF(SUM(Y189:Y196)=40," ",SUM(Y189:Y196)-40)</f>
        <v>-40</v>
      </c>
      <c r="AA193" s="142">
        <f t="shared" si="56"/>
        <v>0</v>
      </c>
      <c r="AB193" s="141">
        <f t="shared" si="57"/>
        <v>0</v>
      </c>
      <c r="AC193" s="143">
        <f t="shared" si="58"/>
        <v>0</v>
      </c>
      <c r="AD193" s="248" t="e">
        <f t="shared" si="59"/>
        <v>#DIV/0!</v>
      </c>
    </row>
    <row r="194" spans="1:30" ht="12" customHeight="1">
      <c r="A194" s="111" t="s">
        <v>143</v>
      </c>
      <c r="B194" s="235" t="s">
        <v>177</v>
      </c>
      <c r="C194" s="68">
        <v>0</v>
      </c>
      <c r="D194" s="63">
        <v>0</v>
      </c>
      <c r="E194" s="64">
        <v>0</v>
      </c>
      <c r="F194" s="65"/>
      <c r="G194" s="68">
        <v>0</v>
      </c>
      <c r="H194" s="63">
        <v>0</v>
      </c>
      <c r="I194" s="64">
        <v>0</v>
      </c>
      <c r="J194" s="65"/>
      <c r="K194" s="68">
        <v>0</v>
      </c>
      <c r="L194" s="63">
        <v>0</v>
      </c>
      <c r="M194" s="64">
        <v>0</v>
      </c>
      <c r="N194" s="65"/>
      <c r="O194" s="114">
        <v>0</v>
      </c>
      <c r="P194" s="63">
        <v>0</v>
      </c>
      <c r="Q194" s="64">
        <v>0</v>
      </c>
      <c r="R194" s="65"/>
      <c r="S194" s="68">
        <v>0</v>
      </c>
      <c r="T194" s="63">
        <v>0</v>
      </c>
      <c r="U194" s="64">
        <v>0</v>
      </c>
      <c r="V194" s="65"/>
      <c r="W194" s="68">
        <v>0</v>
      </c>
      <c r="X194" s="63">
        <v>0</v>
      </c>
      <c r="Y194" s="64">
        <v>0</v>
      </c>
      <c r="Z194" s="66"/>
      <c r="AA194" s="142">
        <f t="shared" si="56"/>
        <v>0</v>
      </c>
      <c r="AB194" s="141">
        <f t="shared" si="57"/>
        <v>0</v>
      </c>
      <c r="AC194" s="143">
        <f t="shared" si="58"/>
        <v>0</v>
      </c>
      <c r="AD194" s="248" t="e">
        <f t="shared" si="59"/>
        <v>#DIV/0!</v>
      </c>
    </row>
    <row r="195" spans="1:30" ht="12" customHeight="1">
      <c r="A195" s="111" t="s">
        <v>144</v>
      </c>
      <c r="B195" s="235" t="s">
        <v>177</v>
      </c>
      <c r="C195" s="68">
        <v>0</v>
      </c>
      <c r="D195" s="63">
        <v>0</v>
      </c>
      <c r="E195" s="64">
        <v>0</v>
      </c>
      <c r="F195" s="71">
        <f>F196</f>
        <v>0</v>
      </c>
      <c r="G195" s="62">
        <v>0</v>
      </c>
      <c r="H195" s="63">
        <v>0</v>
      </c>
      <c r="I195" s="64">
        <v>0</v>
      </c>
      <c r="J195" s="71">
        <f>F195+J196</f>
        <v>0</v>
      </c>
      <c r="K195" s="62">
        <v>0</v>
      </c>
      <c r="L195" s="63">
        <v>0</v>
      </c>
      <c r="M195" s="64">
        <v>0</v>
      </c>
      <c r="N195" s="71">
        <f>J195+N196</f>
        <v>0</v>
      </c>
      <c r="O195" s="216">
        <v>0</v>
      </c>
      <c r="P195" s="114">
        <v>0</v>
      </c>
      <c r="Q195" s="64">
        <v>0</v>
      </c>
      <c r="R195" s="71">
        <f>N195+R196</f>
        <v>0</v>
      </c>
      <c r="S195" s="62">
        <v>0</v>
      </c>
      <c r="T195" s="63">
        <v>0</v>
      </c>
      <c r="U195" s="64">
        <v>0</v>
      </c>
      <c r="V195" s="71">
        <f>R195+V196</f>
        <v>0</v>
      </c>
      <c r="W195" s="62">
        <v>0</v>
      </c>
      <c r="X195" s="63">
        <v>0</v>
      </c>
      <c r="Y195" s="64">
        <v>0</v>
      </c>
      <c r="Z195" s="71">
        <f>V195+Z196</f>
        <v>0</v>
      </c>
      <c r="AA195" s="142">
        <f t="shared" si="56"/>
        <v>0</v>
      </c>
      <c r="AB195" s="141">
        <f t="shared" si="57"/>
        <v>0</v>
      </c>
      <c r="AC195" s="143">
        <f t="shared" si="58"/>
        <v>0</v>
      </c>
      <c r="AD195" s="248" t="e">
        <f t="shared" si="59"/>
        <v>#DIV/0!</v>
      </c>
    </row>
    <row r="196" spans="1:30" ht="12" customHeight="1" thickBot="1">
      <c r="A196" s="112" t="s">
        <v>145</v>
      </c>
      <c r="B196" s="235" t="s">
        <v>177</v>
      </c>
      <c r="C196" s="68">
        <v>0</v>
      </c>
      <c r="D196" s="73">
        <v>0</v>
      </c>
      <c r="E196" s="74">
        <v>0</v>
      </c>
      <c r="F196" s="75">
        <f>SUM(C197:F197)</f>
        <v>0</v>
      </c>
      <c r="G196" s="72">
        <v>0</v>
      </c>
      <c r="H196" s="73">
        <v>0</v>
      </c>
      <c r="I196" s="74">
        <v>0</v>
      </c>
      <c r="J196" s="75">
        <f>SUM(G197:J197)</f>
        <v>0</v>
      </c>
      <c r="K196" s="72">
        <v>0</v>
      </c>
      <c r="L196" s="73">
        <v>0</v>
      </c>
      <c r="M196" s="74">
        <v>0</v>
      </c>
      <c r="N196" s="75">
        <f>SUM(K197:N197)</f>
        <v>0</v>
      </c>
      <c r="O196" s="115">
        <v>0</v>
      </c>
      <c r="P196" s="73">
        <v>0</v>
      </c>
      <c r="Q196" s="74">
        <v>0</v>
      </c>
      <c r="R196" s="75">
        <f>SUM(O197:R197)</f>
        <v>0</v>
      </c>
      <c r="S196" s="72">
        <v>0</v>
      </c>
      <c r="T196" s="73">
        <v>0</v>
      </c>
      <c r="U196" s="74">
        <v>0</v>
      </c>
      <c r="V196" s="75">
        <f>SUM(S197:V197)</f>
        <v>0</v>
      </c>
      <c r="W196" s="72">
        <v>0</v>
      </c>
      <c r="X196" s="73">
        <v>0</v>
      </c>
      <c r="Y196" s="74">
        <v>0</v>
      </c>
      <c r="Z196" s="77">
        <f>SUM(W197:Z197)</f>
        <v>0</v>
      </c>
      <c r="AA196" s="142">
        <f t="shared" si="56"/>
        <v>0</v>
      </c>
      <c r="AB196" s="141">
        <f t="shared" si="57"/>
        <v>0</v>
      </c>
      <c r="AC196" s="143">
        <f t="shared" si="58"/>
        <v>0</v>
      </c>
      <c r="AD196" s="248" t="e">
        <f t="shared" si="59"/>
        <v>#DIV/0!</v>
      </c>
    </row>
    <row r="197" spans="1:29" ht="15.75" customHeight="1">
      <c r="A197" s="280" t="s">
        <v>43</v>
      </c>
      <c r="B197" s="244"/>
      <c r="C197" s="117"/>
      <c r="D197" s="79"/>
      <c r="E197" s="79"/>
      <c r="F197" s="81"/>
      <c r="G197" s="116"/>
      <c r="H197" s="117"/>
      <c r="I197" s="117"/>
      <c r="J197" s="118"/>
      <c r="K197" s="116"/>
      <c r="L197" s="117"/>
      <c r="M197" s="117"/>
      <c r="N197" s="118"/>
      <c r="O197" s="117"/>
      <c r="P197" s="79"/>
      <c r="Q197" s="79"/>
      <c r="R197" s="80"/>
      <c r="S197" s="117"/>
      <c r="T197" s="79"/>
      <c r="U197" s="79"/>
      <c r="V197" s="80"/>
      <c r="W197" s="117"/>
      <c r="X197" s="79"/>
      <c r="Y197" s="79"/>
      <c r="Z197" s="81"/>
      <c r="AA197" s="255" t="str">
        <f>IF(SUM(C197:Z197)&lt;1," ",SUM(C197:Z197))</f>
        <v> </v>
      </c>
      <c r="AB197" s="256"/>
      <c r="AC197" s="257"/>
    </row>
    <row r="198" spans="1:29" ht="15.75" customHeight="1" thickBot="1">
      <c r="A198" s="281"/>
      <c r="B198" s="245"/>
      <c r="C198" s="83" t="s">
        <v>11</v>
      </c>
      <c r="D198" s="83" t="s">
        <v>12</v>
      </c>
      <c r="E198" s="83" t="s">
        <v>44</v>
      </c>
      <c r="F198" s="86" t="s">
        <v>45</v>
      </c>
      <c r="G198" s="85" t="s">
        <v>46</v>
      </c>
      <c r="H198" s="83" t="s">
        <v>47</v>
      </c>
      <c r="I198" s="83" t="s">
        <v>48</v>
      </c>
      <c r="J198" s="86" t="s">
        <v>49</v>
      </c>
      <c r="K198" s="153" t="s">
        <v>50</v>
      </c>
      <c r="L198" s="154" t="s">
        <v>51</v>
      </c>
      <c r="M198" s="154" t="s">
        <v>52</v>
      </c>
      <c r="N198" s="156" t="s">
        <v>53</v>
      </c>
      <c r="O198" s="85" t="s">
        <v>54</v>
      </c>
      <c r="P198" s="83" t="s">
        <v>55</v>
      </c>
      <c r="Q198" s="83" t="s">
        <v>56</v>
      </c>
      <c r="R198" s="84" t="s">
        <v>57</v>
      </c>
      <c r="S198" s="82" t="s">
        <v>58</v>
      </c>
      <c r="T198" s="83" t="s">
        <v>59</v>
      </c>
      <c r="U198" s="83" t="s">
        <v>60</v>
      </c>
      <c r="V198" s="86" t="s">
        <v>61</v>
      </c>
      <c r="W198" s="85" t="s">
        <v>78</v>
      </c>
      <c r="X198" s="83" t="s">
        <v>79</v>
      </c>
      <c r="Y198" s="83" t="s">
        <v>80</v>
      </c>
      <c r="Z198" s="86" t="s">
        <v>81</v>
      </c>
      <c r="AA198" s="258"/>
      <c r="AB198" s="259"/>
      <c r="AC198" s="260"/>
    </row>
    <row r="199" spans="1:29" ht="13.5" thickBot="1">
      <c r="A199" s="40"/>
      <c r="B199" s="42"/>
      <c r="C199" s="90"/>
      <c r="D199" s="90"/>
      <c r="E199" s="90"/>
      <c r="F199" s="90"/>
      <c r="G199" s="148"/>
      <c r="H199" s="149"/>
      <c r="I199" s="149"/>
      <c r="J199" s="91"/>
      <c r="K199" s="119"/>
      <c r="L199" s="120"/>
      <c r="M199" s="120"/>
      <c r="N199" s="121"/>
      <c r="O199" s="119"/>
      <c r="P199" s="120"/>
      <c r="Q199" s="120"/>
      <c r="R199" s="120"/>
      <c r="S199" s="119"/>
      <c r="T199" s="120"/>
      <c r="U199" s="120"/>
      <c r="V199" s="121"/>
      <c r="W199" s="90"/>
      <c r="X199" s="90"/>
      <c r="Y199" s="90"/>
      <c r="Z199" s="90"/>
      <c r="AA199" s="41"/>
      <c r="AB199" s="41"/>
      <c r="AC199" s="41"/>
    </row>
    <row r="200" ht="15">
      <c r="AA200" s="56"/>
    </row>
    <row r="201" ht="15">
      <c r="AA201" s="56"/>
    </row>
    <row r="202" ht="15">
      <c r="AA202" s="56"/>
    </row>
    <row r="203" ht="15">
      <c r="AA203" s="56"/>
    </row>
    <row r="204" ht="15">
      <c r="AA204" s="56"/>
    </row>
    <row r="205" ht="15">
      <c r="AA205" s="56"/>
    </row>
    <row r="206" ht="15">
      <c r="AA206" s="56"/>
    </row>
    <row r="207" ht="15">
      <c r="AA207" s="56"/>
    </row>
    <row r="208" ht="15">
      <c r="AA208" s="61"/>
    </row>
    <row r="209" ht="15">
      <c r="AA209" s="56"/>
    </row>
    <row r="210" ht="15">
      <c r="AA210" s="56"/>
    </row>
    <row r="211" ht="15">
      <c r="AA211" s="56"/>
    </row>
    <row r="212" ht="15">
      <c r="AA212" s="56"/>
    </row>
    <row r="213" ht="15">
      <c r="AA213" s="56"/>
    </row>
    <row r="214" ht="15">
      <c r="AA214" s="56"/>
    </row>
    <row r="215" ht="15">
      <c r="AA215" s="56"/>
    </row>
    <row r="216" ht="15">
      <c r="AA216" s="56"/>
    </row>
    <row r="217" ht="15">
      <c r="AA217" s="56"/>
    </row>
    <row r="218" ht="15">
      <c r="AA218" s="56"/>
    </row>
    <row r="219" ht="15">
      <c r="AA219" s="56"/>
    </row>
    <row r="220" ht="15">
      <c r="AA220" s="61"/>
    </row>
    <row r="221" ht="15">
      <c r="AA221" s="56"/>
    </row>
    <row r="222" ht="15">
      <c r="AA222" s="56"/>
    </row>
    <row r="223" ht="15">
      <c r="AA223" s="56"/>
    </row>
    <row r="224" ht="15">
      <c r="AA224" s="56"/>
    </row>
    <row r="225" ht="15">
      <c r="AA225" s="56"/>
    </row>
    <row r="226" ht="15">
      <c r="AA226" s="56"/>
    </row>
    <row r="227" ht="15">
      <c r="AA227" s="56"/>
    </row>
    <row r="228" ht="15">
      <c r="AA228" s="56"/>
    </row>
    <row r="229" ht="15">
      <c r="AA229" s="56"/>
    </row>
    <row r="230" ht="15">
      <c r="AA230" s="56"/>
    </row>
    <row r="231" ht="15">
      <c r="AA231" s="56"/>
    </row>
    <row r="232" ht="15">
      <c r="AA232" s="61"/>
    </row>
    <row r="233" ht="15">
      <c r="AA233" s="56"/>
    </row>
    <row r="234" ht="15">
      <c r="AA234" s="56"/>
    </row>
    <row r="235" ht="15">
      <c r="AA235" s="56"/>
    </row>
    <row r="236" ht="15">
      <c r="AA236" s="56"/>
    </row>
    <row r="237" ht="15">
      <c r="AA237" s="56"/>
    </row>
    <row r="238" ht="15">
      <c r="AA238" s="56"/>
    </row>
    <row r="239" ht="15">
      <c r="AA239" s="56"/>
    </row>
    <row r="240" ht="15">
      <c r="AA240" s="56"/>
    </row>
    <row r="241" ht="15">
      <c r="AA241" s="56"/>
    </row>
    <row r="242" ht="15">
      <c r="AA242" s="56"/>
    </row>
    <row r="243" ht="15">
      <c r="AA243" s="56"/>
    </row>
    <row r="244" ht="15">
      <c r="AA244" s="61"/>
    </row>
    <row r="245" ht="15">
      <c r="AA245" s="56"/>
    </row>
    <row r="246" ht="15">
      <c r="AA246" s="56"/>
    </row>
    <row r="247" ht="15">
      <c r="AA247" s="56"/>
    </row>
  </sheetData>
  <sheetProtection/>
  <mergeCells count="64">
    <mergeCell ref="A197:A198"/>
    <mergeCell ref="A185:A186"/>
    <mergeCell ref="A101:A102"/>
    <mergeCell ref="A113:A114"/>
    <mergeCell ref="A125:A126"/>
    <mergeCell ref="A137:A138"/>
    <mergeCell ref="A149:A150"/>
    <mergeCell ref="A173:A174"/>
    <mergeCell ref="A161:A162"/>
    <mergeCell ref="A29:A30"/>
    <mergeCell ref="AA113:AC114"/>
    <mergeCell ref="AA116:AC116"/>
    <mergeCell ref="AA125:AC126"/>
    <mergeCell ref="A41:A42"/>
    <mergeCell ref="A53:A54"/>
    <mergeCell ref="A65:A66"/>
    <mergeCell ref="A77:A78"/>
    <mergeCell ref="A89:A90"/>
    <mergeCell ref="AA80:AC80"/>
    <mergeCell ref="A17:A18"/>
    <mergeCell ref="O5:R5"/>
    <mergeCell ref="S5:V5"/>
    <mergeCell ref="C6:F6"/>
    <mergeCell ref="G6:J6"/>
    <mergeCell ref="K6:N6"/>
    <mergeCell ref="O6:R6"/>
    <mergeCell ref="S6:V6"/>
    <mergeCell ref="C5:F5"/>
    <mergeCell ref="G5:J5"/>
    <mergeCell ref="AA128:AC128"/>
    <mergeCell ref="AA173:AC174"/>
    <mergeCell ref="AA140:AC140"/>
    <mergeCell ref="AA149:AC150"/>
    <mergeCell ref="AA161:AC162"/>
    <mergeCell ref="AA89:AC90"/>
    <mergeCell ref="AA101:AC102"/>
    <mergeCell ref="AA137:AC138"/>
    <mergeCell ref="AA197:AC198"/>
    <mergeCell ref="AA44:AC44"/>
    <mergeCell ref="AA152:AC152"/>
    <mergeCell ref="AA164:AC164"/>
    <mergeCell ref="AA176:AC176"/>
    <mergeCell ref="AA188:AC188"/>
    <mergeCell ref="AA185:AC186"/>
    <mergeCell ref="AA104:AC104"/>
    <mergeCell ref="AA53:AC54"/>
    <mergeCell ref="AA65:AC66"/>
    <mergeCell ref="F1:H1"/>
    <mergeCell ref="F2:H2"/>
    <mergeCell ref="F3:H3"/>
    <mergeCell ref="AA8:AC8"/>
    <mergeCell ref="AA41:AC42"/>
    <mergeCell ref="AA20:AC20"/>
    <mergeCell ref="K5:N5"/>
    <mergeCell ref="W5:Z5"/>
    <mergeCell ref="AA5:AC6"/>
    <mergeCell ref="W6:Z6"/>
    <mergeCell ref="AA17:AC18"/>
    <mergeCell ref="AA92:AC92"/>
    <mergeCell ref="AA29:AC30"/>
    <mergeCell ref="AA32:AC32"/>
    <mergeCell ref="AA77:AC78"/>
    <mergeCell ref="AA56:AC56"/>
    <mergeCell ref="AA68:AC68"/>
  </mergeCells>
  <dataValidations count="3">
    <dataValidation type="whole" operator="lessThan" allowBlank="1" showErrorMessage="1" errorTitle="8 max" error="MUST BE 8 OR LESS" sqref="O196 P194:Q196 O136:Q136 C9:E16 C93:E100 C69:E76 O194 C81:E88 C57:E64 O112:Q112 O52:Q52 O76:Q76 O88:Q88 O148:Q148 O64:Q64 O172:Q172 O160:Q160 P147:Q147 C141:E148 P98:Q99 P171:Q171 O100:Q100 P87:Q87 P159:Q159 C33:E40 O16:Q16 O28:Q28 C21:E28 P75:Q75 P63:Q63 C177:E184 P39:Q39 P51:Q51 P183:Q183 P135:Q135 O184:Q184 P123:Q123 O177:Q182 P27:Q27 C117:E124 C129:E136 C105:E112 C189:E196 C165:E172 C153:E160 P111:Q111 G165:I172 S153:U160 G141:I148 S129:U136 W117:Y124 W105:Y112 O124:Q124 O98 K81:M88 S69:U76 S57:U64 S45:U52 S33:U40 G21:I28 O40:Q40 P15:Q15 S9:U16 W9:Y16 O9:Q14 K9:M16 C45:E52 K21:M28 O21:Q26 W21:Y28 S21:U28 O33:Q38 G33:I40 K33:M40 W33:Y40 G45:I52 W45:Y52 O45:Q50 K45:M52 G57:I64 W57:Y64 O57:Q62 K57:M64 W69:Y76 G69:I76 O69:Q74 K69:M76 G81:I88 W81:Y88 O81:Q86 S81:U88 G93:I100 K93:M100 S93:U100 W93:Y100 O93:Q97 G105:I112 K105:M112 O105:Q110 S105:U112">
      <formula1>9</formula1>
    </dataValidation>
    <dataValidation type="whole" operator="lessThan" allowBlank="1" showErrorMessage="1" errorTitle="8 max" error="MUST BE 8 OR LESS" sqref="O117:Q122 K117:M124 G117:I124 S117:U124 G129:I136 O129:Q134 W129:Y136 K129:M136 W141:Y148 K141:M148 S141:U148 O141:Q146 W153:Y160 K153:M160 G153:I160 O153:Q158 W165:Y172 K165:M172 O165:Q170 S165:U172 W177:Y184 G177:I184 K177:M184 S177:U184 K189:M196 S189:U196 W189:Y196 G189:I196 O189:Q193 G9:I16">
      <formula1>9</formula1>
    </dataValidation>
    <dataValidation type="whole" operator="lessThanOrEqual" allowBlank="1" showErrorMessage="1" errorTitle="300 max" error="MUST BE LESS THAN 301" sqref="C41:Z41 C197:Z197 C185:F185 C53:Z53 C77:Z77 C125:Z125 C137:Z137 C149:Z149 C101:Z101 C113:Z113 C65:Z65 C173:F173 C161:Z161 C17:Z17 C89:Z89 C29:Z29">
      <formula1>300</formula1>
    </dataValidation>
  </dataValidations>
  <printOptions horizontalCentered="1"/>
  <pageMargins left="0" right="0" top="1" bottom="1" header="0.5" footer="0.5"/>
  <pageSetup fitToHeight="1" fitToWidth="1" horizontalDpi="300" verticalDpi="300" orientation="portrait" scale="3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99FF"/>
  </sheetPr>
  <dimension ref="A1:N28"/>
  <sheetViews>
    <sheetView zoomScalePageLayoutView="0" workbookViewId="0" topLeftCell="A1">
      <selection activeCell="A2" sqref="A2:M16"/>
    </sheetView>
  </sheetViews>
  <sheetFormatPr defaultColWidth="8.7109375" defaultRowHeight="12.75"/>
  <cols>
    <col min="1" max="1" width="8.7109375" style="0" customWidth="1"/>
    <col min="2" max="2" width="24.7109375" style="0" customWidth="1"/>
    <col min="3" max="5" width="8.7109375" style="0" customWidth="1"/>
    <col min="6" max="6" width="11.421875" style="0" bestFit="1" customWidth="1"/>
  </cols>
  <sheetData>
    <row r="1" spans="1:14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30">
      <c r="A2" s="293" t="s">
        <v>316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1"/>
    </row>
    <row r="3" spans="1:14" ht="12.75">
      <c r="A3" s="35"/>
      <c r="B3" s="36"/>
      <c r="H3" s="36"/>
      <c r="I3" s="36"/>
      <c r="J3" s="36"/>
      <c r="K3" s="36"/>
      <c r="N3" s="2"/>
    </row>
    <row r="4" spans="1:14" ht="15">
      <c r="A4" s="35"/>
      <c r="B4" s="36"/>
      <c r="F4" s="20" t="str">
        <f>'G Input'!E2</f>
        <v>Mt Hood Lanes</v>
      </c>
      <c r="H4" s="36"/>
      <c r="I4" s="36"/>
      <c r="J4" s="36"/>
      <c r="K4" s="36"/>
      <c r="N4" s="2"/>
    </row>
    <row r="5" spans="1:14" ht="15">
      <c r="A5" s="2"/>
      <c r="B5" s="3"/>
      <c r="C5" s="3"/>
      <c r="D5" s="3"/>
      <c r="E5" s="3"/>
      <c r="F5" s="209">
        <f>'G Input'!E3</f>
        <v>45319</v>
      </c>
      <c r="G5" s="3"/>
      <c r="H5" s="3"/>
      <c r="I5" s="3"/>
      <c r="J5" s="3"/>
      <c r="K5" s="3"/>
      <c r="L5" s="3"/>
      <c r="M5" s="3"/>
      <c r="N5" s="3"/>
    </row>
    <row r="6" spans="1:14" ht="17.25">
      <c r="A6" s="208"/>
      <c r="B6" s="208"/>
      <c r="C6" s="208"/>
      <c r="D6" s="208"/>
      <c r="E6" s="208"/>
      <c r="F6" s="4" t="s">
        <v>157</v>
      </c>
      <c r="G6" s="208"/>
      <c r="H6" s="208"/>
      <c r="I6" s="208"/>
      <c r="J6" s="208"/>
      <c r="K6" s="208"/>
      <c r="L6" s="208"/>
      <c r="M6" s="208"/>
      <c r="N6" s="2"/>
    </row>
    <row r="7" spans="1:14" ht="13.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">
      <c r="A8" s="2"/>
      <c r="B8" s="5" t="s">
        <v>0</v>
      </c>
      <c r="C8" s="6" t="s">
        <v>1</v>
      </c>
      <c r="D8" s="7" t="s">
        <v>1</v>
      </c>
      <c r="E8" s="7" t="s">
        <v>1</v>
      </c>
      <c r="F8" s="7" t="s">
        <v>1</v>
      </c>
      <c r="G8" s="7" t="s">
        <v>1</v>
      </c>
      <c r="H8" s="7" t="s">
        <v>1</v>
      </c>
      <c r="I8" s="7" t="s">
        <v>1</v>
      </c>
      <c r="J8" s="8" t="s">
        <v>1</v>
      </c>
      <c r="K8" s="7" t="s">
        <v>1</v>
      </c>
      <c r="L8" s="46" t="s">
        <v>1</v>
      </c>
      <c r="M8" s="47" t="s">
        <v>2</v>
      </c>
      <c r="N8" s="48"/>
    </row>
    <row r="9" spans="1:14" ht="15.75" thickBot="1">
      <c r="A9" s="2"/>
      <c r="B9" s="9"/>
      <c r="C9" s="10">
        <v>1</v>
      </c>
      <c r="D9" s="11">
        <v>2</v>
      </c>
      <c r="E9" s="11">
        <v>3</v>
      </c>
      <c r="F9" s="11">
        <v>4</v>
      </c>
      <c r="G9" s="11">
        <v>5</v>
      </c>
      <c r="H9" s="11">
        <v>6</v>
      </c>
      <c r="I9" s="11">
        <v>7</v>
      </c>
      <c r="J9" s="12">
        <v>8</v>
      </c>
      <c r="K9" s="11">
        <v>9</v>
      </c>
      <c r="L9" s="49">
        <v>10</v>
      </c>
      <c r="M9" s="50" t="s">
        <v>3</v>
      </c>
      <c r="N9" s="2"/>
    </row>
    <row r="10" spans="1:14" ht="15">
      <c r="A10" s="2"/>
      <c r="B10" s="178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2"/>
    </row>
    <row r="11" spans="1:14" ht="21">
      <c r="A11" s="195">
        <v>1</v>
      </c>
      <c r="B11" s="196" t="str">
        <f>'G Q Stand'!B11</f>
        <v>Oregon City</v>
      </c>
      <c r="C11" s="18">
        <v>155</v>
      </c>
      <c r="D11" s="18">
        <v>118</v>
      </c>
      <c r="E11" s="18">
        <v>137</v>
      </c>
      <c r="F11" s="18">
        <v>161</v>
      </c>
      <c r="G11" s="18">
        <v>140</v>
      </c>
      <c r="H11" s="18">
        <v>136</v>
      </c>
      <c r="I11" s="18">
        <v>129</v>
      </c>
      <c r="J11" s="18">
        <v>178</v>
      </c>
      <c r="K11" s="18">
        <v>119</v>
      </c>
      <c r="L11" s="18">
        <v>190</v>
      </c>
      <c r="M11" s="19">
        <f>SUM(C11:L11)</f>
        <v>1463</v>
      </c>
      <c r="N11" s="15"/>
    </row>
    <row r="12" spans="1:14" ht="21">
      <c r="A12" s="195">
        <v>2</v>
      </c>
      <c r="B12" s="196" t="str">
        <f>'G Q Stand'!B12</f>
        <v>Lake Oswego #1</v>
      </c>
      <c r="C12" s="18">
        <v>98</v>
      </c>
      <c r="D12" s="18">
        <v>104</v>
      </c>
      <c r="E12" s="18">
        <v>114</v>
      </c>
      <c r="F12" s="18">
        <v>108</v>
      </c>
      <c r="G12" s="18">
        <v>115</v>
      </c>
      <c r="H12" s="18">
        <v>114</v>
      </c>
      <c r="I12" s="18">
        <v>114</v>
      </c>
      <c r="J12" s="18">
        <v>129</v>
      </c>
      <c r="K12" s="18">
        <v>98</v>
      </c>
      <c r="L12" s="18">
        <v>115</v>
      </c>
      <c r="M12" s="19">
        <f>SUM(C12:L12)</f>
        <v>1109</v>
      </c>
      <c r="N12" s="15"/>
    </row>
    <row r="13" spans="1:14" ht="21">
      <c r="A13" s="195">
        <v>3</v>
      </c>
      <c r="B13" s="196" t="str">
        <f>'G Q Stand'!B13</f>
        <v>Lake Oswego #2</v>
      </c>
      <c r="C13" s="18">
        <v>94</v>
      </c>
      <c r="D13" s="18">
        <v>102</v>
      </c>
      <c r="E13" s="18">
        <v>86</v>
      </c>
      <c r="F13" s="18">
        <v>104</v>
      </c>
      <c r="G13" s="18">
        <v>122</v>
      </c>
      <c r="H13" s="18">
        <v>149</v>
      </c>
      <c r="I13" s="18">
        <v>107</v>
      </c>
      <c r="J13" s="18">
        <v>105</v>
      </c>
      <c r="K13" s="18">
        <v>112</v>
      </c>
      <c r="L13" s="18">
        <v>113</v>
      </c>
      <c r="M13" s="19">
        <f>SUM(C13:L13)</f>
        <v>1094</v>
      </c>
      <c r="N13" s="15"/>
    </row>
    <row r="14" spans="1:14" ht="21">
      <c r="A14" s="195">
        <v>4</v>
      </c>
      <c r="B14" s="196" t="str">
        <f>'G Q Stand'!B16</f>
        <v>Benson</v>
      </c>
      <c r="C14" s="18">
        <v>78</v>
      </c>
      <c r="D14" s="18">
        <v>79</v>
      </c>
      <c r="E14" s="18">
        <v>111</v>
      </c>
      <c r="F14" s="18">
        <v>145</v>
      </c>
      <c r="G14" s="18">
        <v>96</v>
      </c>
      <c r="H14" s="18">
        <v>84</v>
      </c>
      <c r="I14" s="18">
        <v>119</v>
      </c>
      <c r="J14" s="18">
        <v>147</v>
      </c>
      <c r="K14" s="18">
        <v>118</v>
      </c>
      <c r="L14" s="18">
        <v>69</v>
      </c>
      <c r="M14" s="19">
        <f>SUM(C14:L14)</f>
        <v>1046</v>
      </c>
      <c r="N14" s="15"/>
    </row>
    <row r="15" spans="1:14" ht="21">
      <c r="A15" s="195">
        <v>5</v>
      </c>
      <c r="B15" s="196" t="str">
        <f>'G Q Stand'!B14</f>
        <v>Lake Oswego #3</v>
      </c>
      <c r="C15" s="18">
        <v>76</v>
      </c>
      <c r="D15" s="18">
        <v>94</v>
      </c>
      <c r="E15" s="18">
        <v>110</v>
      </c>
      <c r="F15" s="18">
        <v>86</v>
      </c>
      <c r="G15" s="18">
        <v>102</v>
      </c>
      <c r="H15" s="18">
        <v>101</v>
      </c>
      <c r="I15" s="18">
        <v>103</v>
      </c>
      <c r="J15" s="18">
        <v>88</v>
      </c>
      <c r="K15" s="18">
        <v>98</v>
      </c>
      <c r="L15" s="18">
        <v>78</v>
      </c>
      <c r="M15" s="19">
        <f>SUM(C15:L15)</f>
        <v>936</v>
      </c>
      <c r="N15" s="15"/>
    </row>
    <row r="16" spans="1:14" ht="21">
      <c r="A16" s="195">
        <v>6</v>
      </c>
      <c r="B16" s="196" t="str">
        <f>'G Q Stand'!B15</f>
        <v>Lake Oswego #4</v>
      </c>
      <c r="C16" s="18">
        <v>123</v>
      </c>
      <c r="D16" s="18">
        <v>57</v>
      </c>
      <c r="E16" s="18">
        <v>106</v>
      </c>
      <c r="F16" s="18">
        <v>81</v>
      </c>
      <c r="G16" s="18">
        <v>102</v>
      </c>
      <c r="H16" s="18">
        <v>79</v>
      </c>
      <c r="I16" s="18">
        <v>83</v>
      </c>
      <c r="J16" s="18">
        <v>93</v>
      </c>
      <c r="K16" s="18">
        <v>82</v>
      </c>
      <c r="L16" s="18">
        <v>96</v>
      </c>
      <c r="M16" s="19">
        <f>SUM(C16:L16)</f>
        <v>902</v>
      </c>
      <c r="N16" s="15"/>
    </row>
    <row r="17" spans="1:14" ht="21">
      <c r="A17" s="51"/>
      <c r="B17" s="16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3"/>
      <c r="N17" s="15"/>
    </row>
    <row r="18" spans="1:14" ht="21">
      <c r="A18" s="51"/>
      <c r="B18" s="16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3"/>
      <c r="N18" s="15"/>
    </row>
    <row r="19" spans="1:14" ht="21">
      <c r="A19" s="51"/>
      <c r="B19" s="16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3"/>
      <c r="N19" s="15"/>
    </row>
    <row r="20" spans="1:14" ht="21">
      <c r="A20" s="51"/>
      <c r="B20" s="16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3"/>
      <c r="N20" s="15"/>
    </row>
    <row r="21" spans="1:14" ht="21">
      <c r="A21" s="181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3"/>
      <c r="N21" s="17"/>
    </row>
    <row r="22" spans="1:14" ht="21">
      <c r="A22" s="181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3"/>
      <c r="N22" s="17"/>
    </row>
    <row r="23" spans="1:14" ht="21">
      <c r="A23" s="181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3"/>
      <c r="N23" s="17"/>
    </row>
    <row r="24" spans="1:14" ht="21">
      <c r="A24" s="181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3"/>
      <c r="N24" s="17"/>
    </row>
    <row r="25" spans="1:14" ht="21">
      <c r="A25" s="181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3"/>
      <c r="N25" s="17"/>
    </row>
    <row r="26" spans="1:14" ht="21">
      <c r="A26" s="181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3"/>
      <c r="N26" s="17"/>
    </row>
    <row r="27" spans="1:14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</sheetData>
  <sheetProtection/>
  <mergeCells count="1">
    <mergeCell ref="A2:M2"/>
  </mergeCells>
  <dataValidations count="1">
    <dataValidation type="whole" operator="lessThan" allowBlank="1" showErrorMessage="1" error="300 MAX" sqref="C11:L20">
      <formula1>301</formula1>
    </dataValidation>
  </dataValidations>
  <printOptions horizontalCentered="1"/>
  <pageMargins left="0" right="0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99FF"/>
  </sheetPr>
  <dimension ref="A1:Q57"/>
  <sheetViews>
    <sheetView zoomScalePageLayoutView="0" workbookViewId="0" topLeftCell="A20">
      <selection activeCell="A1" sqref="A1:Q38"/>
    </sheetView>
  </sheetViews>
  <sheetFormatPr defaultColWidth="8.7109375" defaultRowHeight="12.75"/>
  <cols>
    <col min="1" max="1" width="10.140625" style="0" bestFit="1" customWidth="1"/>
    <col min="2" max="6" width="8.7109375" style="0" customWidth="1"/>
    <col min="7" max="7" width="11.421875" style="0" bestFit="1" customWidth="1"/>
    <col min="8" max="8" width="8.7109375" style="0" customWidth="1"/>
    <col min="9" max="9" width="4.7109375" style="0" customWidth="1"/>
    <col min="10" max="10" width="8.7109375" style="0" customWidth="1"/>
    <col min="11" max="11" width="4.7109375" style="0" customWidth="1"/>
    <col min="12" max="13" width="8.7109375" style="0" customWidth="1"/>
    <col min="14" max="14" width="11.421875" style="0" customWidth="1"/>
  </cols>
  <sheetData>
    <row r="1" spans="1:17" ht="24">
      <c r="A1" s="300" t="s">
        <v>316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</row>
    <row r="2" spans="1:11" ht="12.75">
      <c r="A2" s="35"/>
      <c r="B2" s="36"/>
      <c r="H2" s="36"/>
      <c r="I2" s="36"/>
      <c r="J2" s="36"/>
      <c r="K2" s="36"/>
    </row>
    <row r="3" spans="1:17" ht="15">
      <c r="A3" s="307" t="str">
        <f>'G Input'!E2</f>
        <v>Mt Hood Lanes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</row>
    <row r="4" spans="1:17" ht="15">
      <c r="A4" s="308">
        <f>'G Input'!E3</f>
        <v>45319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</row>
    <row r="5" spans="1:17" ht="15">
      <c r="A5" s="307" t="s">
        <v>158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</row>
    <row r="6" ht="15">
      <c r="G6" s="20"/>
    </row>
    <row r="7" spans="1:16" ht="1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</row>
    <row r="8" spans="1:13" ht="18" thickBot="1">
      <c r="A8" s="52"/>
      <c r="B8" s="52"/>
      <c r="C8" s="52"/>
      <c r="D8" s="52"/>
      <c r="E8" s="53" t="s">
        <v>4</v>
      </c>
      <c r="G8" s="304" t="str">
        <f>O29</f>
        <v>Oregon City</v>
      </c>
      <c r="H8" s="304"/>
      <c r="I8" s="304"/>
      <c r="J8" s="304"/>
      <c r="K8" s="304"/>
      <c r="L8" s="304"/>
      <c r="M8" s="52"/>
    </row>
    <row r="9" spans="1:13" ht="17.25">
      <c r="A9" s="52"/>
      <c r="B9" s="52"/>
      <c r="C9" s="52"/>
      <c r="D9" s="52"/>
      <c r="E9" s="53"/>
      <c r="G9" s="22"/>
      <c r="H9" s="23"/>
      <c r="I9" s="22"/>
      <c r="J9" s="22"/>
      <c r="K9" s="22"/>
      <c r="L9" s="22"/>
      <c r="M9" s="52"/>
    </row>
    <row r="10" spans="1:15" ht="18" thickBot="1">
      <c r="A10" s="52"/>
      <c r="B10" s="52"/>
      <c r="C10" s="52"/>
      <c r="D10" s="52"/>
      <c r="E10" s="53" t="s">
        <v>5</v>
      </c>
      <c r="G10" s="304" t="str">
        <f>O37</f>
        <v>Lake Oswego #2</v>
      </c>
      <c r="H10" s="304"/>
      <c r="I10" s="304"/>
      <c r="J10" s="304"/>
      <c r="K10" s="304"/>
      <c r="L10" s="304"/>
      <c r="M10" s="52"/>
      <c r="N10" s="52"/>
      <c r="O10" s="52"/>
    </row>
    <row r="11" spans="1:15" ht="15">
      <c r="A11" s="52"/>
      <c r="B11" s="52"/>
      <c r="C11" s="52"/>
      <c r="D11" s="52"/>
      <c r="M11" s="52"/>
      <c r="N11" s="52"/>
      <c r="O11" s="52"/>
    </row>
    <row r="12" spans="1:15" ht="18" thickBot="1">
      <c r="A12" s="52"/>
      <c r="B12" s="52"/>
      <c r="C12" s="52"/>
      <c r="D12" s="52"/>
      <c r="E12" s="53" t="s">
        <v>6</v>
      </c>
      <c r="G12" s="304" t="str">
        <f>IF(E18+E26&lt;450," ",IF(E18&gt;E26,C24,C16))</f>
        <v>Lake Oswego #1</v>
      </c>
      <c r="H12" s="304"/>
      <c r="I12" s="304"/>
      <c r="J12" s="304"/>
      <c r="K12" s="304"/>
      <c r="L12" s="304"/>
      <c r="M12" s="52"/>
      <c r="N12" s="52"/>
      <c r="O12" s="52"/>
    </row>
    <row r="13" spans="1:15" ht="17.25">
      <c r="A13" s="52"/>
      <c r="B13" s="52"/>
      <c r="C13" s="52"/>
      <c r="D13" s="52"/>
      <c r="E13" s="53"/>
      <c r="H13" s="24"/>
      <c r="M13" s="52"/>
      <c r="N13" s="52"/>
      <c r="O13" s="52"/>
    </row>
    <row r="14" spans="1:12" ht="17.25">
      <c r="A14" s="26"/>
      <c r="B14" s="26"/>
      <c r="C14" s="26"/>
      <c r="D14" s="26"/>
      <c r="E14" s="225"/>
      <c r="F14" s="22"/>
      <c r="G14" s="305"/>
      <c r="H14" s="305"/>
      <c r="I14" s="305"/>
      <c r="J14" s="305"/>
      <c r="K14" s="305"/>
      <c r="L14" s="305"/>
    </row>
    <row r="15" spans="1:13" ht="15">
      <c r="A15" s="25" t="s">
        <v>7</v>
      </c>
      <c r="B15" s="26"/>
      <c r="C15" s="26"/>
      <c r="D15" s="26"/>
      <c r="E15" s="26"/>
      <c r="F15" s="26"/>
      <c r="G15" s="26"/>
      <c r="H15" s="26"/>
      <c r="I15" s="26"/>
      <c r="K15" s="26"/>
      <c r="L15" s="26"/>
      <c r="M15" s="26"/>
    </row>
    <row r="16" spans="1:8" ht="15.75" thickBot="1">
      <c r="A16" s="27" t="s">
        <v>8</v>
      </c>
      <c r="B16" s="21"/>
      <c r="C16" s="302" t="str">
        <f>'G Semi'!B12</f>
        <v>Lake Oswego #1</v>
      </c>
      <c r="D16" s="302"/>
      <c r="E16" s="302"/>
      <c r="F16" s="21" t="s">
        <v>146</v>
      </c>
      <c r="G16" s="22"/>
      <c r="H16" s="22"/>
    </row>
    <row r="17" spans="7:9" ht="12.75">
      <c r="G17" s="28"/>
      <c r="H17" s="22"/>
      <c r="I17" s="22"/>
    </row>
    <row r="18" spans="1:9" ht="12.75">
      <c r="A18" s="29">
        <v>119</v>
      </c>
      <c r="B18" s="30" t="s">
        <v>9</v>
      </c>
      <c r="C18" s="29">
        <v>117</v>
      </c>
      <c r="D18" s="31" t="s">
        <v>10</v>
      </c>
      <c r="E18" s="32">
        <f>A18+C18</f>
        <v>236</v>
      </c>
      <c r="G18" s="28"/>
      <c r="H18" s="22"/>
      <c r="I18" s="22"/>
    </row>
    <row r="19" spans="1:14" ht="12.75">
      <c r="A19" s="33" t="s">
        <v>11</v>
      </c>
      <c r="B19" s="34"/>
      <c r="C19" s="33" t="s">
        <v>12</v>
      </c>
      <c r="D19" s="34"/>
      <c r="E19" s="33" t="s">
        <v>2</v>
      </c>
      <c r="G19" s="28"/>
      <c r="H19" s="22"/>
      <c r="I19" s="22"/>
      <c r="N19" s="22"/>
    </row>
    <row r="20" spans="7:14" ht="15.75" thickBot="1">
      <c r="G20" s="211"/>
      <c r="H20" s="302" t="str">
        <f>IF($E$18+$E$26&lt;450," ",IF($E$18&gt;$E$26,$C$16,$C$24))</f>
        <v>Lake Oswego #2</v>
      </c>
      <c r="I20" s="302"/>
      <c r="J20" s="302"/>
      <c r="K20" s="302"/>
      <c r="L20" s="302"/>
      <c r="M20" s="210"/>
      <c r="N20" s="22"/>
    </row>
    <row r="21" spans="1:14" ht="12.75">
      <c r="A21" s="184" t="s">
        <v>147</v>
      </c>
      <c r="G21" s="28"/>
      <c r="H21" s="22"/>
      <c r="I21" s="22"/>
      <c r="L21" s="22"/>
      <c r="M21" s="22"/>
      <c r="N21" s="28"/>
    </row>
    <row r="22" spans="7:14" ht="12.75">
      <c r="G22" s="28"/>
      <c r="H22" s="29">
        <v>89</v>
      </c>
      <c r="I22" s="30" t="s">
        <v>9</v>
      </c>
      <c r="J22" s="29">
        <v>117</v>
      </c>
      <c r="K22" s="31" t="s">
        <v>10</v>
      </c>
      <c r="L22" s="32">
        <f>H22+J22</f>
        <v>206</v>
      </c>
      <c r="M22" s="22"/>
      <c r="N22" s="28"/>
    </row>
    <row r="23" spans="1:14" ht="13.5">
      <c r="A23" s="25" t="s">
        <v>7</v>
      </c>
      <c r="G23" s="28"/>
      <c r="H23" s="33" t="s">
        <v>11</v>
      </c>
      <c r="I23" s="34"/>
      <c r="J23" s="33" t="s">
        <v>12</v>
      </c>
      <c r="K23" s="34"/>
      <c r="L23" s="33" t="s">
        <v>2</v>
      </c>
      <c r="M23" s="22"/>
      <c r="N23" s="28"/>
    </row>
    <row r="24" spans="1:13" ht="15.75" thickBot="1">
      <c r="A24" s="27" t="s">
        <v>13</v>
      </c>
      <c r="B24" s="21"/>
      <c r="C24" s="302" t="str">
        <f>'G Semi'!B13</f>
        <v>Lake Oswego #2</v>
      </c>
      <c r="D24" s="302"/>
      <c r="E24" s="302"/>
      <c r="F24" s="21"/>
      <c r="G24" s="28"/>
      <c r="H24" s="22"/>
      <c r="I24" s="22"/>
      <c r="L24" s="22"/>
      <c r="M24" s="185"/>
    </row>
    <row r="25" spans="7:14" ht="12.75">
      <c r="G25" s="22"/>
      <c r="H25" s="22"/>
      <c r="L25" s="22"/>
      <c r="M25" s="22"/>
      <c r="N25" s="28"/>
    </row>
    <row r="26" spans="1:14" ht="12.75">
      <c r="A26" s="29">
        <v>127</v>
      </c>
      <c r="B26" s="30" t="s">
        <v>9</v>
      </c>
      <c r="C26" s="29">
        <v>138</v>
      </c>
      <c r="D26" s="31" t="s">
        <v>10</v>
      </c>
      <c r="E26" s="32">
        <f>A26+C26</f>
        <v>265</v>
      </c>
      <c r="L26" s="22"/>
      <c r="M26" s="22"/>
      <c r="N26" s="28"/>
    </row>
    <row r="27" spans="1:14" ht="12.75">
      <c r="A27" s="33" t="s">
        <v>11</v>
      </c>
      <c r="B27" s="34"/>
      <c r="C27" s="33" t="s">
        <v>12</v>
      </c>
      <c r="D27" s="34"/>
      <c r="E27" s="33" t="s">
        <v>2</v>
      </c>
      <c r="N27" s="28"/>
    </row>
    <row r="28" spans="3:14" ht="12.75">
      <c r="C28" s="22"/>
      <c r="D28" s="22"/>
      <c r="E28" s="22"/>
      <c r="F28" s="22"/>
      <c r="G28" s="22"/>
      <c r="N28" s="28"/>
    </row>
    <row r="29" spans="1:17" ht="15.75" thickBot="1">
      <c r="A29" s="226"/>
      <c r="B29" s="227"/>
      <c r="C29" s="227"/>
      <c r="D29" s="227"/>
      <c r="E29" s="227"/>
      <c r="F29" s="227"/>
      <c r="G29" s="22"/>
      <c r="H29" s="22"/>
      <c r="M29" s="185"/>
      <c r="N29" s="186" t="s">
        <v>14</v>
      </c>
      <c r="O29" s="301" t="str">
        <f>IF(L22+L37&lt;450," ",IF(L22&gt;L37,H20,I35))</f>
        <v>Oregon City</v>
      </c>
      <c r="P29" s="301"/>
      <c r="Q29" s="301"/>
    </row>
    <row r="30" spans="1:17" ht="15">
      <c r="A30" s="226"/>
      <c r="B30" s="227"/>
      <c r="C30" s="309"/>
      <c r="D30" s="309"/>
      <c r="E30" s="309"/>
      <c r="F30" s="228"/>
      <c r="G30" s="22"/>
      <c r="H30" s="22"/>
      <c r="M30" s="185"/>
      <c r="N30" s="22"/>
      <c r="O30" s="22"/>
      <c r="P30" s="22"/>
      <c r="Q30" s="22"/>
    </row>
    <row r="31" spans="1:13" ht="12.75">
      <c r="A31" s="22"/>
      <c r="B31" s="22"/>
      <c r="C31" s="22"/>
      <c r="D31" s="22"/>
      <c r="E31" s="22"/>
      <c r="F31" s="22"/>
      <c r="G31" s="22"/>
      <c r="H31" s="22"/>
      <c r="M31" s="185"/>
    </row>
    <row r="32" spans="1:13" ht="12.75">
      <c r="A32" s="69"/>
      <c r="B32" s="31"/>
      <c r="C32" s="69"/>
      <c r="D32" s="31"/>
      <c r="E32" s="229"/>
      <c r="F32" s="22"/>
      <c r="G32" s="22"/>
      <c r="M32" s="185"/>
    </row>
    <row r="33" spans="1:13" ht="12.75">
      <c r="A33" s="230"/>
      <c r="B33" s="231"/>
      <c r="C33" s="230"/>
      <c r="D33" s="231"/>
      <c r="E33" s="230"/>
      <c r="F33" s="22"/>
      <c r="M33" s="185"/>
    </row>
    <row r="34" spans="1:13" ht="15">
      <c r="A34" s="22"/>
      <c r="B34" s="22"/>
      <c r="C34" s="22"/>
      <c r="D34" s="22"/>
      <c r="E34" s="22"/>
      <c r="F34" s="22"/>
      <c r="G34" s="25"/>
      <c r="H34" s="26"/>
      <c r="I34" s="26"/>
      <c r="J34" s="26"/>
      <c r="K34" s="26"/>
      <c r="L34" s="26"/>
      <c r="M34" s="185"/>
    </row>
    <row r="35" spans="1:13" ht="15.75" thickBot="1">
      <c r="A35" s="232"/>
      <c r="B35" s="22"/>
      <c r="C35" s="22"/>
      <c r="D35" s="22"/>
      <c r="E35" s="22"/>
      <c r="F35" s="22"/>
      <c r="G35" s="187" t="s">
        <v>14</v>
      </c>
      <c r="H35" s="188"/>
      <c r="I35" s="299" t="str">
        <f>'G Semi'!B11</f>
        <v>Oregon City</v>
      </c>
      <c r="J35" s="299"/>
      <c r="K35" s="299"/>
      <c r="L35" s="224" t="s">
        <v>146</v>
      </c>
      <c r="M35" s="189"/>
    </row>
    <row r="36" spans="1:13" ht="12.75">
      <c r="A36" s="22"/>
      <c r="B36" s="22"/>
      <c r="C36" s="22"/>
      <c r="D36" s="22"/>
      <c r="E36" s="22"/>
      <c r="F36" s="22"/>
      <c r="H36" s="22"/>
      <c r="I36" s="22"/>
      <c r="J36" s="22"/>
      <c r="L36" s="22"/>
      <c r="M36" s="22"/>
    </row>
    <row r="37" spans="1:17" ht="15.75" thickBot="1">
      <c r="A37" s="226"/>
      <c r="B37" s="22"/>
      <c r="C37" s="22"/>
      <c r="D37" s="22"/>
      <c r="E37" s="22"/>
      <c r="F37" s="22"/>
      <c r="H37" s="29">
        <v>136</v>
      </c>
      <c r="I37" s="30" t="s">
        <v>9</v>
      </c>
      <c r="J37" s="29">
        <v>112</v>
      </c>
      <c r="K37" s="31" t="s">
        <v>10</v>
      </c>
      <c r="L37" s="32">
        <f>H37+J37</f>
        <v>248</v>
      </c>
      <c r="M37" s="22"/>
      <c r="N37" s="21" t="s">
        <v>148</v>
      </c>
      <c r="O37" s="301" t="str">
        <f>IF(L22+L37&lt;450," ",IF(L22&lt;L37,H20,I35))</f>
        <v>Lake Oswego #2</v>
      </c>
      <c r="P37" s="301"/>
      <c r="Q37" s="301"/>
    </row>
    <row r="38" spans="1:14" ht="15">
      <c r="A38" s="233"/>
      <c r="B38" s="22"/>
      <c r="C38" s="303"/>
      <c r="D38" s="303"/>
      <c r="E38" s="303"/>
      <c r="F38" s="22"/>
      <c r="H38" s="33" t="s">
        <v>11</v>
      </c>
      <c r="I38" s="34"/>
      <c r="J38" s="33" t="s">
        <v>12</v>
      </c>
      <c r="K38" s="34"/>
      <c r="L38" s="33" t="s">
        <v>2</v>
      </c>
      <c r="M38" s="22"/>
      <c r="N38" s="22"/>
    </row>
    <row r="39" spans="1:6" ht="12.75">
      <c r="A39" s="22"/>
      <c r="B39" s="22"/>
      <c r="C39" s="22"/>
      <c r="D39" s="22"/>
      <c r="E39" s="22"/>
      <c r="F39" s="22"/>
    </row>
    <row r="40" spans="1:6" ht="12.75">
      <c r="A40" s="69"/>
      <c r="B40" s="31"/>
      <c r="C40" s="69"/>
      <c r="D40" s="31"/>
      <c r="E40" s="229"/>
      <c r="F40" s="22"/>
    </row>
    <row r="41" spans="1:6" ht="12.75">
      <c r="A41" s="230"/>
      <c r="B41" s="231"/>
      <c r="C41" s="230"/>
      <c r="D41" s="231"/>
      <c r="E41" s="230"/>
      <c r="F41" s="22"/>
    </row>
    <row r="44" spans="7:17" ht="15">
      <c r="G44" s="22"/>
      <c r="H44" s="226"/>
      <c r="I44" s="227"/>
      <c r="J44" s="227"/>
      <c r="K44" s="227"/>
      <c r="L44" s="227"/>
      <c r="M44" s="227"/>
      <c r="N44" s="22"/>
      <c r="O44" s="22"/>
      <c r="P44" s="22"/>
      <c r="Q44" s="22"/>
    </row>
    <row r="45" spans="7:17" ht="15">
      <c r="G45" s="22"/>
      <c r="H45" s="306"/>
      <c r="I45" s="306"/>
      <c r="J45" s="306"/>
      <c r="K45" s="306"/>
      <c r="L45" s="306"/>
      <c r="M45" s="22"/>
      <c r="N45" s="22"/>
      <c r="O45" s="22"/>
      <c r="P45" s="22"/>
      <c r="Q45" s="22"/>
    </row>
    <row r="46" spans="7:17" ht="12.75"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</row>
    <row r="47" spans="7:17" ht="12.75">
      <c r="G47" s="22"/>
      <c r="H47" s="69"/>
      <c r="I47" s="31"/>
      <c r="J47" s="69"/>
      <c r="K47" s="31"/>
      <c r="L47" s="229"/>
      <c r="M47" s="22"/>
      <c r="N47" s="22"/>
      <c r="O47" s="22"/>
      <c r="P47" s="22"/>
      <c r="Q47" s="22"/>
    </row>
    <row r="48" spans="7:17" ht="12.75">
      <c r="G48" s="22"/>
      <c r="H48" s="230"/>
      <c r="I48" s="231"/>
      <c r="J48" s="230"/>
      <c r="K48" s="231"/>
      <c r="L48" s="230"/>
      <c r="M48" s="22"/>
      <c r="N48" s="22"/>
      <c r="O48" s="22"/>
      <c r="P48" s="22"/>
      <c r="Q48" s="22"/>
    </row>
    <row r="49" spans="7:17" ht="15">
      <c r="G49" s="22"/>
      <c r="H49" s="22"/>
      <c r="I49" s="22"/>
      <c r="J49" s="22"/>
      <c r="K49" s="22"/>
      <c r="L49" s="22"/>
      <c r="M49" s="22"/>
      <c r="N49" s="22"/>
      <c r="O49" s="306"/>
      <c r="P49" s="306"/>
      <c r="Q49" s="306"/>
    </row>
    <row r="50" spans="7:17" ht="12.75"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</row>
    <row r="51" spans="7:17" ht="12.75"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</row>
    <row r="52" spans="7:17" ht="13.5">
      <c r="G52" s="22"/>
      <c r="H52" s="226"/>
      <c r="I52" s="22"/>
      <c r="J52" s="22"/>
      <c r="K52" s="22"/>
      <c r="L52" s="22"/>
      <c r="M52" s="22"/>
      <c r="N52" s="22"/>
      <c r="O52" s="22"/>
      <c r="P52" s="22"/>
      <c r="Q52" s="22"/>
    </row>
    <row r="53" spans="7:17" ht="15">
      <c r="G53" s="22"/>
      <c r="H53" s="306"/>
      <c r="I53" s="306"/>
      <c r="J53" s="306"/>
      <c r="K53" s="306"/>
      <c r="L53" s="306"/>
      <c r="M53" s="22"/>
      <c r="N53" s="22"/>
      <c r="O53" s="22"/>
      <c r="P53" s="22"/>
      <c r="Q53" s="22"/>
    </row>
    <row r="54" spans="7:17" ht="12.75"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</row>
    <row r="55" spans="7:17" ht="15">
      <c r="G55" s="22"/>
      <c r="H55" s="69"/>
      <c r="I55" s="31"/>
      <c r="J55" s="69"/>
      <c r="K55" s="31"/>
      <c r="L55" s="229"/>
      <c r="M55" s="22"/>
      <c r="N55" s="22"/>
      <c r="O55" s="306"/>
      <c r="P55" s="306"/>
      <c r="Q55" s="306"/>
    </row>
    <row r="56" spans="7:17" ht="12.75">
      <c r="G56" s="22"/>
      <c r="H56" s="230"/>
      <c r="I56" s="231"/>
      <c r="J56" s="230"/>
      <c r="K56" s="231"/>
      <c r="L56" s="230"/>
      <c r="M56" s="22"/>
      <c r="N56" s="22"/>
      <c r="O56" s="22"/>
      <c r="P56" s="22"/>
      <c r="Q56" s="22"/>
    </row>
    <row r="57" spans="7:17" ht="12.75"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</row>
  </sheetData>
  <sheetProtection/>
  <mergeCells count="20">
    <mergeCell ref="H53:L53"/>
    <mergeCell ref="O55:Q55"/>
    <mergeCell ref="C30:E30"/>
    <mergeCell ref="O37:Q37"/>
    <mergeCell ref="C38:E38"/>
    <mergeCell ref="H45:L45"/>
    <mergeCell ref="O49:Q49"/>
    <mergeCell ref="I35:K35"/>
    <mergeCell ref="G12:L12"/>
    <mergeCell ref="G14:L14"/>
    <mergeCell ref="C16:E16"/>
    <mergeCell ref="H20:L20"/>
    <mergeCell ref="C24:E24"/>
    <mergeCell ref="O29:Q29"/>
    <mergeCell ref="A1:Q1"/>
    <mergeCell ref="A3:Q3"/>
    <mergeCell ref="A4:Q4"/>
    <mergeCell ref="A5:Q5"/>
    <mergeCell ref="G8:L8"/>
    <mergeCell ref="G10:L10"/>
  </mergeCells>
  <printOptions horizontalCentered="1"/>
  <pageMargins left="0.25" right="0.25" top="0.5" bottom="0.5" header="0.5" footer="0.5"/>
  <pageSetup horizontalDpi="600" verticalDpi="600" orientation="landscape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L140"/>
  <sheetViews>
    <sheetView zoomScalePageLayoutView="0" workbookViewId="0" topLeftCell="A1">
      <pane ySplit="9" topLeftCell="A52" activePane="bottomLeft" state="frozen"/>
      <selection pane="topLeft" activeCell="E3" sqref="E3:G3"/>
      <selection pane="bottomLeft" activeCell="M4" sqref="M4"/>
    </sheetView>
  </sheetViews>
  <sheetFormatPr defaultColWidth="8.7109375" defaultRowHeight="12.75"/>
  <cols>
    <col min="1" max="1" width="9.28125" style="137" bestFit="1" customWidth="1"/>
    <col min="2" max="2" width="21.421875" style="0" customWidth="1"/>
    <col min="3" max="3" width="18.7109375" style="0" customWidth="1"/>
    <col min="4" max="7" width="9.28125" style="0" bestFit="1" customWidth="1"/>
    <col min="8" max="8" width="15.7109375" style="0" bestFit="1" customWidth="1"/>
  </cols>
  <sheetData>
    <row r="1" spans="2:8" ht="20.25">
      <c r="B1" s="100"/>
      <c r="C1" s="100"/>
      <c r="D1" s="101"/>
      <c r="E1" s="101"/>
      <c r="F1" s="101"/>
      <c r="G1" s="101"/>
      <c r="H1" s="92"/>
    </row>
    <row r="2" spans="1:12" ht="24">
      <c r="A2" s="293" t="s">
        <v>316</v>
      </c>
      <c r="B2" s="293"/>
      <c r="C2" s="293"/>
      <c r="D2" s="293"/>
      <c r="E2" s="293"/>
      <c r="F2" s="293"/>
      <c r="G2" s="293"/>
      <c r="H2" s="293"/>
      <c r="I2" s="102"/>
      <c r="J2" s="102"/>
      <c r="K2" s="102"/>
      <c r="L2" s="102"/>
    </row>
    <row r="3" spans="4:8" ht="12.75">
      <c r="D3" s="92"/>
      <c r="E3" s="92"/>
      <c r="F3" s="92"/>
      <c r="G3" s="92"/>
      <c r="H3" s="92"/>
    </row>
    <row r="4" spans="1:8" ht="12.75">
      <c r="A4" s="310" t="str">
        <f>'G Input'!E2</f>
        <v>Mt Hood Lanes</v>
      </c>
      <c r="B4" s="310"/>
      <c r="C4" s="310"/>
      <c r="D4" s="310"/>
      <c r="E4" s="310"/>
      <c r="F4" s="310"/>
      <c r="G4" s="310"/>
      <c r="H4" s="310"/>
    </row>
    <row r="5" spans="1:8" ht="12.75">
      <c r="A5" s="311">
        <f>'G Input'!E3</f>
        <v>45319</v>
      </c>
      <c r="B5" s="311"/>
      <c r="C5" s="311"/>
      <c r="D5" s="311"/>
      <c r="E5" s="311"/>
      <c r="F5" s="311"/>
      <c r="G5" s="311"/>
      <c r="H5" s="311"/>
    </row>
    <row r="6" spans="1:8" ht="12.75">
      <c r="A6" s="310" t="s">
        <v>174</v>
      </c>
      <c r="B6" s="310"/>
      <c r="C6" s="310"/>
      <c r="D6" s="310"/>
      <c r="E6" s="310"/>
      <c r="F6" s="310"/>
      <c r="G6" s="310"/>
      <c r="H6" s="310"/>
    </row>
    <row r="7" spans="4:8" ht="13.5" thickBot="1">
      <c r="D7" s="92"/>
      <c r="E7" s="92"/>
      <c r="F7" s="92"/>
      <c r="G7" s="92"/>
      <c r="H7" s="92"/>
    </row>
    <row r="8" spans="2:8" ht="12.75">
      <c r="B8" s="93"/>
      <c r="C8" s="93"/>
      <c r="D8" s="93"/>
      <c r="E8" s="93"/>
      <c r="F8" s="94" t="s">
        <v>67</v>
      </c>
      <c r="G8" s="95" t="s">
        <v>68</v>
      </c>
      <c r="H8" s="94" t="s">
        <v>65</v>
      </c>
    </row>
    <row r="9" spans="2:8" ht="13.5" thickBot="1">
      <c r="B9" s="96" t="s">
        <v>63</v>
      </c>
      <c r="C9" s="96" t="s">
        <v>64</v>
      </c>
      <c r="D9" s="96" t="s">
        <v>40</v>
      </c>
      <c r="E9" s="96" t="s">
        <v>41</v>
      </c>
      <c r="F9" s="97" t="s">
        <v>65</v>
      </c>
      <c r="G9" s="98" t="s">
        <v>42</v>
      </c>
      <c r="H9" s="97" t="s">
        <v>66</v>
      </c>
    </row>
    <row r="10" spans="1:8" ht="12.75">
      <c r="A10" s="138"/>
      <c r="B10" s="131"/>
      <c r="C10" s="131"/>
      <c r="D10" s="131"/>
      <c r="E10" s="131"/>
      <c r="F10" s="132"/>
      <c r="G10" s="132"/>
      <c r="H10" s="132"/>
    </row>
    <row r="11" spans="1:8" ht="12.75">
      <c r="A11" s="99">
        <v>1</v>
      </c>
      <c r="B11" s="92" t="str">
        <f>'G Input'!A81</f>
        <v>Shelby Unger</v>
      </c>
      <c r="C11" s="109" t="str">
        <f>'G Input'!A80</f>
        <v>Oregon City</v>
      </c>
      <c r="D11" s="125">
        <f>'G Input'!Z81</f>
        <v>11</v>
      </c>
      <c r="E11" s="125">
        <f>'G Input'!AA81</f>
        <v>15</v>
      </c>
      <c r="F11" s="125">
        <f>D11*3+E11*2</f>
        <v>63</v>
      </c>
      <c r="G11" s="125">
        <f>'G Input'!AB81</f>
        <v>32</v>
      </c>
      <c r="H11" s="136">
        <f>IF('G Input'!AB81&lt;1,0,F11/G11)</f>
        <v>1.96875</v>
      </c>
    </row>
    <row r="12" spans="1:8" ht="12.75">
      <c r="A12" s="99">
        <v>2</v>
      </c>
      <c r="B12" s="125" t="str">
        <f>'G Input'!A82</f>
        <v>Rebecca Culp</v>
      </c>
      <c r="C12" s="109" t="str">
        <f>'G Input'!A80</f>
        <v>Oregon City</v>
      </c>
      <c r="D12" s="125">
        <f>'G Input'!Z82</f>
        <v>13</v>
      </c>
      <c r="E12" s="125">
        <f>'G Input'!AA82</f>
        <v>8</v>
      </c>
      <c r="F12" s="125">
        <f>D12*3+E12*2</f>
        <v>55</v>
      </c>
      <c r="G12" s="125">
        <f>'G Input'!AB82</f>
        <v>32</v>
      </c>
      <c r="H12" s="136">
        <f>IF('G Input'!AB82&lt;1,0,F12/G12)</f>
        <v>1.71875</v>
      </c>
    </row>
    <row r="13" spans="1:8" ht="12.75">
      <c r="A13" s="99">
        <v>3</v>
      </c>
      <c r="B13" s="134" t="s">
        <v>307</v>
      </c>
      <c r="C13" s="319" t="s">
        <v>304</v>
      </c>
      <c r="D13" s="134">
        <v>8</v>
      </c>
      <c r="E13" s="134">
        <v>11</v>
      </c>
      <c r="F13" s="317">
        <v>46</v>
      </c>
      <c r="G13" s="317">
        <v>32</v>
      </c>
      <c r="H13" s="318">
        <v>1.4375</v>
      </c>
    </row>
    <row r="14" spans="1:8" ht="12.75">
      <c r="A14" s="99">
        <v>4</v>
      </c>
      <c r="B14" s="92" t="str">
        <f>'G Input'!A14</f>
        <v>Kate Kochavatr</v>
      </c>
      <c r="C14" s="109" t="str">
        <f>'G Input'!A8</f>
        <v>Lake Oswego #1</v>
      </c>
      <c r="D14" s="125">
        <f>'G Input'!Z14</f>
        <v>5</v>
      </c>
      <c r="E14" s="125">
        <f>'G Input'!AA14</f>
        <v>14</v>
      </c>
      <c r="F14" s="125">
        <f>D14*3+E14*2</f>
        <v>43</v>
      </c>
      <c r="G14" s="125">
        <f>'G Input'!AB14</f>
        <v>32</v>
      </c>
      <c r="H14" s="136">
        <f>IF('G Input'!AB14&lt;1,0,F14/G14)</f>
        <v>1.34375</v>
      </c>
    </row>
    <row r="15" spans="1:8" ht="12.75">
      <c r="A15" s="99">
        <v>5</v>
      </c>
      <c r="B15" s="134" t="s">
        <v>306</v>
      </c>
      <c r="C15" s="319" t="s">
        <v>304</v>
      </c>
      <c r="D15" s="134">
        <v>9</v>
      </c>
      <c r="E15" s="134">
        <v>5</v>
      </c>
      <c r="F15" s="317">
        <v>37</v>
      </c>
      <c r="G15" s="317">
        <v>32</v>
      </c>
      <c r="H15" s="318">
        <v>1.15625</v>
      </c>
    </row>
    <row r="16" spans="1:8" ht="12.75">
      <c r="A16" s="99">
        <v>6</v>
      </c>
      <c r="B16" s="92" t="str">
        <f>'G Input'!A97</f>
        <v>Jeslyn Acred-Jaramillo</v>
      </c>
      <c r="C16" s="109" t="str">
        <f>'G Input'!A92</f>
        <v>Benson</v>
      </c>
      <c r="D16" s="125">
        <f>'G Input'!Z97</f>
        <v>5</v>
      </c>
      <c r="E16" s="125">
        <f>'G Input'!AA97</f>
        <v>14</v>
      </c>
      <c r="F16" s="125">
        <f>D16*3+E16*2</f>
        <v>43</v>
      </c>
      <c r="G16" s="125">
        <f>'G Input'!AB97</f>
        <v>40</v>
      </c>
      <c r="H16" s="136">
        <f>IF('G Input'!AB97&lt;1,0,F16/G16)</f>
        <v>1.075</v>
      </c>
    </row>
    <row r="17" spans="1:8" ht="12.75">
      <c r="A17" s="99">
        <v>7</v>
      </c>
      <c r="B17" s="125" t="str">
        <f>'G Input'!A84</f>
        <v>Hayley DeVault</v>
      </c>
      <c r="C17" s="133" t="str">
        <f>'G Input'!A80</f>
        <v>Oregon City</v>
      </c>
      <c r="D17" s="125">
        <f>'G Input'!Z84</f>
        <v>3</v>
      </c>
      <c r="E17" s="125">
        <f>'G Input'!AA84</f>
        <v>12</v>
      </c>
      <c r="F17" s="125">
        <f>D17*3+E17*2</f>
        <v>33</v>
      </c>
      <c r="G17" s="125">
        <f>'G Input'!AB84</f>
        <v>32</v>
      </c>
      <c r="H17" s="136">
        <f>IF('G Input'!AB84&lt;1,0,F17/G17)</f>
        <v>1.03125</v>
      </c>
    </row>
    <row r="18" spans="1:8" ht="12.75">
      <c r="A18" s="99">
        <v>8</v>
      </c>
      <c r="B18" s="125" t="str">
        <f>'G Input'!A9</f>
        <v>Ballew Berit</v>
      </c>
      <c r="C18" s="109" t="str">
        <f>'G Input'!A8</f>
        <v>Lake Oswego #1</v>
      </c>
      <c r="D18" s="125">
        <f>'G Input'!Z9</f>
        <v>8</v>
      </c>
      <c r="E18" s="125">
        <f>'G Input'!AA9</f>
        <v>6</v>
      </c>
      <c r="F18" s="125">
        <f>D18*3+E18*2</f>
        <v>36</v>
      </c>
      <c r="G18" s="125">
        <f>'G Input'!AB9</f>
        <v>36</v>
      </c>
      <c r="H18" s="136">
        <f>IF('G Input'!AB9&lt;1,0,F18/G18)</f>
        <v>1</v>
      </c>
    </row>
    <row r="19" spans="1:8" ht="12.75">
      <c r="A19" s="99">
        <v>9</v>
      </c>
      <c r="B19" s="92" t="str">
        <f>'G Input'!A12</f>
        <v>Chapin Gustafson</v>
      </c>
      <c r="C19" s="109" t="str">
        <f>'G Input'!A8</f>
        <v>Lake Oswego #1</v>
      </c>
      <c r="D19" s="125">
        <f>'G Input'!Z12</f>
        <v>4</v>
      </c>
      <c r="E19" s="125">
        <f>'G Input'!AA12</f>
        <v>10</v>
      </c>
      <c r="F19" s="125">
        <f>D19*3+E19*2</f>
        <v>32</v>
      </c>
      <c r="G19" s="125">
        <f>'G Input'!AB12</f>
        <v>32</v>
      </c>
      <c r="H19" s="136">
        <f>IF('G Input'!AB12&lt;1,0,F19/G19)</f>
        <v>1</v>
      </c>
    </row>
    <row r="20" spans="1:8" ht="12.75">
      <c r="A20" s="99">
        <v>10</v>
      </c>
      <c r="B20" s="92" t="str">
        <f>'G Input'!A26</f>
        <v>Alex Wagner</v>
      </c>
      <c r="C20" s="109" t="str">
        <f>'G Input'!A20</f>
        <v>Lake Oswego #2</v>
      </c>
      <c r="D20" s="125">
        <f>'G Input'!Z26</f>
        <v>5</v>
      </c>
      <c r="E20" s="125">
        <f>'G Input'!AA26</f>
        <v>10</v>
      </c>
      <c r="F20" s="125">
        <f>D20*3+E20*2</f>
        <v>35</v>
      </c>
      <c r="G20" s="125">
        <f>'G Input'!AB26</f>
        <v>36</v>
      </c>
      <c r="H20" s="136">
        <f>IF('G Input'!AB26&lt;1,0,F20/G20)</f>
        <v>0.9722222222222222</v>
      </c>
    </row>
    <row r="21" spans="1:8" ht="12.75">
      <c r="A21" s="99">
        <v>11</v>
      </c>
      <c r="B21" s="92" t="str">
        <f>'G Input'!A11</f>
        <v>Camille Francis</v>
      </c>
      <c r="C21" s="109" t="str">
        <f>'G Input'!A8</f>
        <v>Lake Oswego #1</v>
      </c>
      <c r="D21" s="125">
        <f>'G Input'!Z11</f>
        <v>4</v>
      </c>
      <c r="E21" s="125">
        <f>'G Input'!AA11</f>
        <v>11</v>
      </c>
      <c r="F21" s="125">
        <f>D21*3+E21*2</f>
        <v>34</v>
      </c>
      <c r="G21" s="125">
        <f>'G Input'!AB11</f>
        <v>36</v>
      </c>
      <c r="H21" s="136">
        <f>IF('G Input'!AB11&lt;1,0,F21/G21)</f>
        <v>0.9444444444444444</v>
      </c>
    </row>
    <row r="22" spans="1:8" ht="12.75">
      <c r="A22" s="99">
        <v>12</v>
      </c>
      <c r="B22" s="92" t="str">
        <f>'G Input'!A25</f>
        <v>Zoie Velander</v>
      </c>
      <c r="C22" s="109" t="str">
        <f>'G Input'!A20</f>
        <v>Lake Oswego #2</v>
      </c>
      <c r="D22" s="125">
        <f>'G Input'!Z25</f>
        <v>5</v>
      </c>
      <c r="E22" s="125">
        <f>'G Input'!AA25</f>
        <v>9</v>
      </c>
      <c r="F22" s="125">
        <f>D22*3+E22*2</f>
        <v>33</v>
      </c>
      <c r="G22" s="125">
        <f>'G Input'!AB25</f>
        <v>36</v>
      </c>
      <c r="H22" s="136">
        <f>IF('G Input'!AB25&lt;1,0,F22/G22)</f>
        <v>0.9166666666666666</v>
      </c>
    </row>
    <row r="23" spans="1:8" ht="12.75">
      <c r="A23" s="99">
        <v>13</v>
      </c>
      <c r="B23" s="92" t="str">
        <f>'G Input'!A35</f>
        <v>Taylor Finney</v>
      </c>
      <c r="C23" s="109" t="str">
        <f>'G Input'!A32</f>
        <v>Lake Oswego #3</v>
      </c>
      <c r="D23" s="125">
        <f>'G Input'!Z35</f>
        <v>4</v>
      </c>
      <c r="E23" s="125">
        <f>'G Input'!AA35</f>
        <v>8</v>
      </c>
      <c r="F23" s="125">
        <f>D23*3+E23*2</f>
        <v>28</v>
      </c>
      <c r="G23" s="125">
        <f>'G Input'!AB35</f>
        <v>32</v>
      </c>
      <c r="H23" s="136">
        <f>IF('G Input'!AB35&lt;1,0,F23/G23)</f>
        <v>0.875</v>
      </c>
    </row>
    <row r="24" spans="1:8" ht="12.75">
      <c r="A24" s="99">
        <v>14</v>
      </c>
      <c r="B24" s="125" t="str">
        <f>'G Input'!A45</f>
        <v>Greenlee Beato</v>
      </c>
      <c r="C24" s="133" t="str">
        <f>'G Input'!A44</f>
        <v>Lake Oswego #4</v>
      </c>
      <c r="D24" s="125">
        <f>'G Input'!Z45</f>
        <v>5</v>
      </c>
      <c r="E24" s="125">
        <f>'G Input'!AA45</f>
        <v>8</v>
      </c>
      <c r="F24" s="125">
        <f>D24*3+E24*2</f>
        <v>31</v>
      </c>
      <c r="G24" s="125">
        <f>'G Input'!AB45</f>
        <v>36</v>
      </c>
      <c r="H24" s="136">
        <f>IF('G Input'!AB45&lt;1,0,F24/G24)</f>
        <v>0.8611111111111112</v>
      </c>
    </row>
    <row r="25" spans="1:8" ht="12.75">
      <c r="A25" s="99">
        <v>15</v>
      </c>
      <c r="B25" s="125" t="str">
        <f>'G Input'!A49</f>
        <v>Cassia Littlefield</v>
      </c>
      <c r="C25" s="133" t="str">
        <f>'G Input'!A44</f>
        <v>Lake Oswego #4</v>
      </c>
      <c r="D25" s="125">
        <f>'G Input'!Z49</f>
        <v>4</v>
      </c>
      <c r="E25" s="125">
        <f>'G Input'!AA49</f>
        <v>7</v>
      </c>
      <c r="F25" s="125">
        <f>D25*3+E25*2</f>
        <v>26</v>
      </c>
      <c r="G25" s="125">
        <f>'G Input'!AB49</f>
        <v>32</v>
      </c>
      <c r="H25" s="136">
        <f>IF('G Input'!AB49&lt;1,0,F25/G25)</f>
        <v>0.8125</v>
      </c>
    </row>
    <row r="26" spans="1:8" ht="12.75">
      <c r="A26" s="99">
        <v>16</v>
      </c>
      <c r="B26" s="92" t="str">
        <f>'G Input'!A93</f>
        <v>Virginia Moran Pineda</v>
      </c>
      <c r="C26" s="109" t="str">
        <f>'G Input'!A92</f>
        <v>Benson</v>
      </c>
      <c r="D26" s="125">
        <f>'G Input'!Z93</f>
        <v>4</v>
      </c>
      <c r="E26" s="125">
        <f>'G Input'!AA93</f>
        <v>9</v>
      </c>
      <c r="F26" s="125">
        <f>D26*3+E26*2</f>
        <v>30</v>
      </c>
      <c r="G26" s="125">
        <f>'G Input'!AB93</f>
        <v>40</v>
      </c>
      <c r="H26" s="136">
        <f>IF('G Input'!AB93&lt;1,0,F26/G26)</f>
        <v>0.75</v>
      </c>
    </row>
    <row r="27" spans="1:8" ht="12.75">
      <c r="A27" s="99">
        <v>17</v>
      </c>
      <c r="B27" s="125" t="str">
        <f>'G Input'!A39</f>
        <v>Addie Smith</v>
      </c>
      <c r="C27" s="109" t="str">
        <f>'G Input'!A32</f>
        <v>Lake Oswego #3</v>
      </c>
      <c r="D27" s="125">
        <f>'G Input'!Z39</f>
        <v>2</v>
      </c>
      <c r="E27" s="125">
        <f>'G Input'!AA39</f>
        <v>9</v>
      </c>
      <c r="F27" s="125">
        <f>D27*3+E27*2</f>
        <v>24</v>
      </c>
      <c r="G27" s="125">
        <f>'G Input'!AB39</f>
        <v>32</v>
      </c>
      <c r="H27" s="136">
        <f>IF('G Input'!AB39&lt;1,0,F27/G27)</f>
        <v>0.75</v>
      </c>
    </row>
    <row r="28" spans="1:8" ht="12.75">
      <c r="A28" s="99">
        <v>18</v>
      </c>
      <c r="B28" s="92" t="str">
        <f>'G Input'!A13</f>
        <v>Mieso Kim</v>
      </c>
      <c r="C28" s="109" t="str">
        <f>'G Input'!A8</f>
        <v>Lake Oswego #1</v>
      </c>
      <c r="D28" s="125">
        <f>'G Input'!Z13</f>
        <v>5</v>
      </c>
      <c r="E28" s="125">
        <f>'G Input'!AA13</f>
        <v>4</v>
      </c>
      <c r="F28" s="125">
        <f>D28*3+E28*2</f>
        <v>23</v>
      </c>
      <c r="G28" s="125">
        <f>'G Input'!AB13</f>
        <v>32</v>
      </c>
      <c r="H28" s="136">
        <f>IF('G Input'!AB13&lt;1,0,F28/G28)</f>
        <v>0.71875</v>
      </c>
    </row>
    <row r="29" spans="1:8" ht="12.75">
      <c r="A29" s="99">
        <v>19</v>
      </c>
      <c r="B29" s="125" t="str">
        <f>'G Input'!A47</f>
        <v>Rowan Jurney</v>
      </c>
      <c r="C29" s="133" t="str">
        <f>'G Input'!A44</f>
        <v>Lake Oswego #4</v>
      </c>
      <c r="D29" s="125">
        <f>'G Input'!Z47</f>
        <v>2</v>
      </c>
      <c r="E29" s="125">
        <f>'G Input'!AA47</f>
        <v>9</v>
      </c>
      <c r="F29" s="125">
        <f>D29*3+E29*2</f>
        <v>24</v>
      </c>
      <c r="G29" s="125">
        <f>'G Input'!AB47</f>
        <v>36</v>
      </c>
      <c r="H29" s="136">
        <f>IF('G Input'!AB47&lt;1,0,F29/G29)</f>
        <v>0.6666666666666666</v>
      </c>
    </row>
    <row r="30" spans="1:8" ht="12.75">
      <c r="A30" s="99">
        <v>20</v>
      </c>
      <c r="B30" s="92" t="str">
        <f>'G Input'!A21</f>
        <v>Charlotte Burwell</v>
      </c>
      <c r="C30" s="109" t="str">
        <f>'G Input'!A20</f>
        <v>Lake Oswego #2</v>
      </c>
      <c r="D30" s="125">
        <f>'G Input'!Z21</f>
        <v>5</v>
      </c>
      <c r="E30" s="125">
        <f>'G Input'!AA21</f>
        <v>3</v>
      </c>
      <c r="F30" s="125">
        <f>D30*3+E30*2</f>
        <v>21</v>
      </c>
      <c r="G30" s="125">
        <f>'G Input'!AB21</f>
        <v>32</v>
      </c>
      <c r="H30" s="136">
        <f>IF('G Input'!AB21&lt;1,0,F30/G30)</f>
        <v>0.65625</v>
      </c>
    </row>
    <row r="31" spans="1:8" ht="12.75">
      <c r="A31" s="99">
        <v>21</v>
      </c>
      <c r="B31" s="92" t="str">
        <f>'G Input'!A23</f>
        <v>Olivia Mygrant</v>
      </c>
      <c r="C31" s="109" t="str">
        <f>'G Input'!A20</f>
        <v>Lake Oswego #2</v>
      </c>
      <c r="D31" s="125">
        <f>'G Input'!Z23</f>
        <v>3</v>
      </c>
      <c r="E31" s="125">
        <f>'G Input'!AA23</f>
        <v>5</v>
      </c>
      <c r="F31" s="125">
        <f>D31*3+E31*2</f>
        <v>19</v>
      </c>
      <c r="G31" s="125">
        <f>'G Input'!AB23</f>
        <v>32</v>
      </c>
      <c r="H31" s="136">
        <f>IF('G Input'!AB23&lt;1,0,F31/G31)</f>
        <v>0.59375</v>
      </c>
    </row>
    <row r="32" spans="1:8" ht="12.75">
      <c r="A32" s="99">
        <v>22</v>
      </c>
      <c r="B32" s="92" t="str">
        <f>'G Input'!A10</f>
        <v>Kate Eames</v>
      </c>
      <c r="C32" s="109" t="str">
        <f>'G Input'!A8</f>
        <v>Lake Oswego #1</v>
      </c>
      <c r="D32" s="125">
        <f>'G Input'!Z10</f>
        <v>4</v>
      </c>
      <c r="E32" s="125">
        <f>'G Input'!AA10</f>
        <v>3</v>
      </c>
      <c r="F32" s="125">
        <f>D32*3+E32*2</f>
        <v>18</v>
      </c>
      <c r="G32" s="125">
        <f>'G Input'!AB10</f>
        <v>32</v>
      </c>
      <c r="H32" s="136">
        <f>IF('G Input'!AB10&lt;1,0,F32/G32)</f>
        <v>0.5625</v>
      </c>
    </row>
    <row r="33" spans="1:8" ht="12.75">
      <c r="A33" s="99">
        <v>23</v>
      </c>
      <c r="B33" s="92" t="str">
        <f>'G Input'!A24</f>
        <v>Lyric Sundell</v>
      </c>
      <c r="C33" s="109" t="str">
        <f>'G Input'!A20</f>
        <v>Lake Oswego #2</v>
      </c>
      <c r="D33" s="125">
        <f>'G Input'!Z24</f>
        <v>2</v>
      </c>
      <c r="E33" s="125">
        <f>'G Input'!AA24</f>
        <v>6</v>
      </c>
      <c r="F33" s="125">
        <f>D33*3+E33*2</f>
        <v>18</v>
      </c>
      <c r="G33" s="125">
        <f>'G Input'!AB24</f>
        <v>32</v>
      </c>
      <c r="H33" s="136">
        <f>IF('G Input'!AB24&lt;1,0,F33/G33)</f>
        <v>0.5625</v>
      </c>
    </row>
    <row r="34" spans="1:8" ht="12.75">
      <c r="A34" s="99">
        <v>24</v>
      </c>
      <c r="B34" s="92" t="str">
        <f>'G Input'!A94</f>
        <v>Gloria Rivas-Ellis</v>
      </c>
      <c r="C34" s="109" t="str">
        <f>'G Input'!A92</f>
        <v>Benson</v>
      </c>
      <c r="D34" s="125">
        <f>'G Input'!Z94</f>
        <v>4</v>
      </c>
      <c r="E34" s="125">
        <f>'G Input'!AA94</f>
        <v>4</v>
      </c>
      <c r="F34" s="125">
        <f>D34*3+E34*2</f>
        <v>20</v>
      </c>
      <c r="G34" s="125">
        <f>'G Input'!AB94</f>
        <v>40</v>
      </c>
      <c r="H34" s="136">
        <f>IF('G Input'!AB94&lt;1,0,F34/G34)</f>
        <v>0.5</v>
      </c>
    </row>
    <row r="35" spans="1:8" ht="12.75">
      <c r="A35" s="99">
        <v>25</v>
      </c>
      <c r="B35" s="92" t="str">
        <f>'G Input'!A22</f>
        <v>Mae Cummings</v>
      </c>
      <c r="C35" s="109" t="str">
        <f>'G Input'!A20</f>
        <v>Lake Oswego #2</v>
      </c>
      <c r="D35" s="125">
        <f>'G Input'!Z22</f>
        <v>2</v>
      </c>
      <c r="E35" s="125">
        <f>'G Input'!AA22</f>
        <v>4</v>
      </c>
      <c r="F35" s="125">
        <f>D35*3+E35*2</f>
        <v>14</v>
      </c>
      <c r="G35" s="125">
        <f>'G Input'!AB22</f>
        <v>32</v>
      </c>
      <c r="H35" s="136">
        <f>IF('G Input'!AB22&lt;1,0,F35/G35)</f>
        <v>0.4375</v>
      </c>
    </row>
    <row r="36" spans="1:8" ht="12.75">
      <c r="A36" s="99">
        <v>26</v>
      </c>
      <c r="B36" s="134" t="s">
        <v>247</v>
      </c>
      <c r="C36" s="319" t="s">
        <v>245</v>
      </c>
      <c r="D36" s="317">
        <v>3</v>
      </c>
      <c r="E36" s="317">
        <v>3</v>
      </c>
      <c r="F36" s="317">
        <v>15</v>
      </c>
      <c r="G36" s="317">
        <v>40</v>
      </c>
      <c r="H36" s="318">
        <v>0.375</v>
      </c>
    </row>
    <row r="37" spans="1:8" ht="12.75">
      <c r="A37" s="99">
        <v>27</v>
      </c>
      <c r="B37" s="317" t="s">
        <v>183</v>
      </c>
      <c r="C37" s="319" t="s">
        <v>182</v>
      </c>
      <c r="D37" s="317">
        <v>2</v>
      </c>
      <c r="E37" s="317">
        <v>3</v>
      </c>
      <c r="F37" s="317">
        <v>12</v>
      </c>
      <c r="G37" s="317">
        <v>32</v>
      </c>
      <c r="H37" s="318">
        <v>0.375</v>
      </c>
    </row>
    <row r="38" spans="1:8" ht="12.75">
      <c r="A38" s="99">
        <v>28</v>
      </c>
      <c r="B38" s="125" t="str">
        <f>'G Input'!A48</f>
        <v>Addison Lacis</v>
      </c>
      <c r="C38" s="109" t="str">
        <f>'G Input'!A44</f>
        <v>Lake Oswego #4</v>
      </c>
      <c r="D38" s="125">
        <f>'G Input'!Z48</f>
        <v>3</v>
      </c>
      <c r="E38" s="125">
        <f>'G Input'!AA48</f>
        <v>1</v>
      </c>
      <c r="F38" s="125">
        <f>D38*3+E38*2</f>
        <v>11</v>
      </c>
      <c r="G38" s="125">
        <f>'G Input'!AB48</f>
        <v>32</v>
      </c>
      <c r="H38" s="136">
        <f>IF('G Input'!AB48&lt;1,0,F38/G38)</f>
        <v>0.34375</v>
      </c>
    </row>
    <row r="39" spans="1:8" ht="12.75">
      <c r="A39" s="99">
        <v>29</v>
      </c>
      <c r="B39" s="125" t="str">
        <f>'G Input'!A46</f>
        <v>Serine Coons</v>
      </c>
      <c r="C39" s="133" t="str">
        <f>'G Input'!A44</f>
        <v>Lake Oswego #4</v>
      </c>
      <c r="D39" s="125">
        <f>'G Input'!Z46</f>
        <v>2</v>
      </c>
      <c r="E39" s="125">
        <f>'G Input'!AA46</f>
        <v>2</v>
      </c>
      <c r="F39" s="125">
        <f>D39*3+E39*2</f>
        <v>10</v>
      </c>
      <c r="G39" s="125">
        <f>'G Input'!AB46</f>
        <v>36</v>
      </c>
      <c r="H39" s="136">
        <f>IF('G Input'!AB46&lt;1,0,F39/G39)</f>
        <v>0.2777777777777778</v>
      </c>
    </row>
    <row r="40" spans="1:8" ht="12.75">
      <c r="A40" s="99">
        <v>30</v>
      </c>
      <c r="B40" s="92" t="str">
        <f>'G Input'!A95</f>
        <v>Kelsey Wong</v>
      </c>
      <c r="C40" s="109" t="str">
        <f>'G Input'!A92</f>
        <v>Benson</v>
      </c>
      <c r="D40" s="125">
        <f>'G Input'!Z95</f>
        <v>0</v>
      </c>
      <c r="E40" s="125">
        <f>'G Input'!AA95</f>
        <v>5</v>
      </c>
      <c r="F40" s="125">
        <f>D40*3+E40*2</f>
        <v>10</v>
      </c>
      <c r="G40" s="125">
        <f>'G Input'!AB95</f>
        <v>40</v>
      </c>
      <c r="H40" s="136">
        <f>IF('G Input'!AB95&lt;1,0,F40/G40)</f>
        <v>0.25</v>
      </c>
    </row>
    <row r="41" spans="1:8" ht="12.75">
      <c r="A41" s="99">
        <v>31</v>
      </c>
      <c r="B41" s="92" t="str">
        <f>'G Input'!A96</f>
        <v>Paige Leach</v>
      </c>
      <c r="C41" s="109" t="str">
        <f>'G Input'!A92</f>
        <v>Benson</v>
      </c>
      <c r="D41" s="125">
        <f>'G Input'!Z96</f>
        <v>1</v>
      </c>
      <c r="E41" s="125">
        <f>'G Input'!AA96</f>
        <v>3</v>
      </c>
      <c r="F41" s="125">
        <f>D41*3+E41*2</f>
        <v>9</v>
      </c>
      <c r="G41" s="125">
        <f>'G Input'!AB96</f>
        <v>40</v>
      </c>
      <c r="H41" s="136">
        <f>IF('G Input'!AB96&lt;1,0,F41/G41)</f>
        <v>0.225</v>
      </c>
    </row>
    <row r="42" spans="1:8" ht="12.75">
      <c r="A42" s="99">
        <v>32</v>
      </c>
      <c r="B42" s="125" t="str">
        <f>'G Input'!A71</f>
        <v>Emma Rafidi</v>
      </c>
      <c r="C42" s="133" t="str">
        <f>'G Input'!A68</f>
        <v>Lake Oswego #6</v>
      </c>
      <c r="D42" s="125">
        <f>'G Input'!Z71</f>
        <v>0</v>
      </c>
      <c r="E42" s="125">
        <f>'G Input'!AA71</f>
        <v>2</v>
      </c>
      <c r="F42" s="125">
        <f>D42*3+E42*2</f>
        <v>4</v>
      </c>
      <c r="G42" s="125">
        <f>'G Input'!AB71</f>
        <v>32</v>
      </c>
      <c r="H42" s="136">
        <f>IF('G Input'!AB71&lt;1,0,F42/G42)</f>
        <v>0.125</v>
      </c>
    </row>
    <row r="43" spans="1:8" ht="12.75">
      <c r="A43" s="99">
        <v>33</v>
      </c>
      <c r="B43" s="125" t="str">
        <f>'G Input'!A88</f>
        <v>Emilia Fancher</v>
      </c>
      <c r="C43" s="109" t="str">
        <f>'G Input'!A80</f>
        <v>Oregon City</v>
      </c>
      <c r="D43" s="125">
        <f>'G Input'!Z88</f>
        <v>1</v>
      </c>
      <c r="E43" s="125">
        <f>'G Input'!AA88</f>
        <v>6</v>
      </c>
      <c r="F43" s="125">
        <f>D43*3+E43*2</f>
        <v>15</v>
      </c>
      <c r="G43" s="125">
        <f>'G Input'!AB88</f>
        <v>30</v>
      </c>
      <c r="H43" s="136">
        <f>IF('G Input'!AB88&lt;1,0,F43/G43)</f>
        <v>0.5</v>
      </c>
    </row>
    <row r="44" spans="1:8" ht="12.75">
      <c r="A44" s="99">
        <v>34</v>
      </c>
      <c r="B44" s="134" t="s">
        <v>308</v>
      </c>
      <c r="C44" s="319" t="s">
        <v>304</v>
      </c>
      <c r="D44" s="134">
        <v>1</v>
      </c>
      <c r="E44" s="134">
        <v>19</v>
      </c>
      <c r="F44" s="317">
        <v>41</v>
      </c>
      <c r="G44" s="317">
        <v>29</v>
      </c>
      <c r="H44" s="318">
        <v>1.4137931034482758</v>
      </c>
    </row>
    <row r="45" spans="1:8" ht="12.75">
      <c r="A45" s="99">
        <v>35</v>
      </c>
      <c r="B45" s="92" t="str">
        <f>'G Input'!A33</f>
        <v>Amy Arechiga</v>
      </c>
      <c r="C45" s="109" t="str">
        <f>'G Input'!A32</f>
        <v>Lake Oswego #3</v>
      </c>
      <c r="D45" s="125">
        <f>'G Input'!Z33</f>
        <v>7</v>
      </c>
      <c r="E45" s="125">
        <f>'G Input'!AA33</f>
        <v>3</v>
      </c>
      <c r="F45" s="125">
        <f>D45*3+E45*2</f>
        <v>27</v>
      </c>
      <c r="G45" s="125">
        <f>'G Input'!AB33</f>
        <v>28</v>
      </c>
      <c r="H45" s="136">
        <f>IF('G Input'!AB33&lt;1,0,F45/G45)</f>
        <v>0.9642857142857143</v>
      </c>
    </row>
    <row r="46" spans="1:8" ht="12.75">
      <c r="A46" s="99">
        <v>36</v>
      </c>
      <c r="B46" s="125" t="str">
        <f>'G Input'!A57</f>
        <v>Sura Bell</v>
      </c>
      <c r="C46" s="133" t="str">
        <f>'G Input'!A56</f>
        <v>Lake Oswego #5</v>
      </c>
      <c r="D46" s="125">
        <f>'G Input'!Z57</f>
        <v>5</v>
      </c>
      <c r="E46" s="125">
        <f>'G Input'!AA57</f>
        <v>3</v>
      </c>
      <c r="F46" s="125">
        <f>D46*3+E46*2</f>
        <v>21</v>
      </c>
      <c r="G46" s="125">
        <f>'G Input'!AB57</f>
        <v>28</v>
      </c>
      <c r="H46" s="136">
        <f>IF('G Input'!AB57&lt;1,0,F46/G46)</f>
        <v>0.75</v>
      </c>
    </row>
    <row r="47" spans="1:8" ht="12.75">
      <c r="A47" s="99">
        <v>37</v>
      </c>
      <c r="B47" s="125" t="str">
        <f>'G Input'!A69</f>
        <v>Abigail Flaa</v>
      </c>
      <c r="C47" s="133" t="str">
        <f>'G Input'!A68</f>
        <v>Lake Oswego #6</v>
      </c>
      <c r="D47" s="125">
        <f>'G Input'!Z69</f>
        <v>1</v>
      </c>
      <c r="E47" s="125">
        <f>'G Input'!AA69</f>
        <v>8</v>
      </c>
      <c r="F47" s="125">
        <f>D47*3+E47*2</f>
        <v>19</v>
      </c>
      <c r="G47" s="125">
        <f>'G Input'!AB69</f>
        <v>28</v>
      </c>
      <c r="H47" s="136">
        <f>IF('G Input'!AB69&lt;1,0,F47/G47)</f>
        <v>0.6785714285714286</v>
      </c>
    </row>
    <row r="48" spans="1:8" ht="12.75">
      <c r="A48" s="99">
        <v>38</v>
      </c>
      <c r="B48" s="92" t="str">
        <f>'G Input'!A38</f>
        <v>Hailey Rosales</v>
      </c>
      <c r="C48" s="109" t="str">
        <f>'G Input'!A32</f>
        <v>Lake Oswego #3</v>
      </c>
      <c r="D48" s="125">
        <f>'G Input'!Z38</f>
        <v>4</v>
      </c>
      <c r="E48" s="125">
        <f>'G Input'!AA38</f>
        <v>3</v>
      </c>
      <c r="F48" s="125">
        <f>D48*3+E48*2</f>
        <v>18</v>
      </c>
      <c r="G48" s="125">
        <f>'G Input'!AB38</f>
        <v>28</v>
      </c>
      <c r="H48" s="136">
        <f>IF('G Input'!AB38&lt;1,0,F48/G48)</f>
        <v>0.6428571428571429</v>
      </c>
    </row>
    <row r="49" spans="1:8" ht="12.75">
      <c r="A49" s="99">
        <v>39</v>
      </c>
      <c r="B49" s="125" t="str">
        <f>'G Input'!A62</f>
        <v>Ellie Sarkisian</v>
      </c>
      <c r="C49" s="133" t="str">
        <f>'G Input'!A56</f>
        <v>Lake Oswego #5</v>
      </c>
      <c r="D49" s="125">
        <f>'G Input'!Z62</f>
        <v>3</v>
      </c>
      <c r="E49" s="125">
        <f>'G Input'!AA62</f>
        <v>4</v>
      </c>
      <c r="F49" s="125">
        <f>D49*3+E49*2</f>
        <v>17</v>
      </c>
      <c r="G49" s="125">
        <f>'G Input'!AB62</f>
        <v>28</v>
      </c>
      <c r="H49" s="136">
        <f>IF('G Input'!AB62&lt;1,0,F49/G49)</f>
        <v>0.6071428571428571</v>
      </c>
    </row>
    <row r="50" spans="1:8" ht="12.75">
      <c r="A50" s="99">
        <v>40</v>
      </c>
      <c r="B50" s="125" t="str">
        <f>'G Input'!A70</f>
        <v>Renee Liu</v>
      </c>
      <c r="C50" s="133" t="str">
        <f>'G Input'!A68</f>
        <v>Lake Oswego #6</v>
      </c>
      <c r="D50" s="125">
        <f>'G Input'!Z70</f>
        <v>3</v>
      </c>
      <c r="E50" s="125">
        <f>'G Input'!AA70</f>
        <v>2</v>
      </c>
      <c r="F50" s="125">
        <f>D50*3+E50*2</f>
        <v>13</v>
      </c>
      <c r="G50" s="125">
        <f>'G Input'!AB70</f>
        <v>28</v>
      </c>
      <c r="H50" s="136">
        <f>IF('G Input'!AB70&lt;1,0,F50/G50)</f>
        <v>0.4642857142857143</v>
      </c>
    </row>
    <row r="51" spans="1:8" ht="12.75">
      <c r="A51" s="99">
        <v>41</v>
      </c>
      <c r="B51" s="125" t="str">
        <f>'G Input'!A59</f>
        <v>Emily Harding</v>
      </c>
      <c r="C51" s="133" t="str">
        <f>'G Input'!A56</f>
        <v>Lake Oswego #5</v>
      </c>
      <c r="D51" s="125">
        <f>'G Input'!Z59</f>
        <v>0</v>
      </c>
      <c r="E51" s="125">
        <f>'G Input'!AA59</f>
        <v>6</v>
      </c>
      <c r="F51" s="125">
        <f>D51*3+E51*2</f>
        <v>12</v>
      </c>
      <c r="G51" s="125">
        <f>'G Input'!AB59</f>
        <v>28</v>
      </c>
      <c r="H51" s="136">
        <f>IF('G Input'!AB59&lt;1,0,F51/G51)</f>
        <v>0.42857142857142855</v>
      </c>
    </row>
    <row r="52" spans="1:8" ht="12.75">
      <c r="A52" s="99">
        <v>42</v>
      </c>
      <c r="B52" s="125" t="str">
        <f>'G Input'!A73</f>
        <v>Kayla Swayze</v>
      </c>
      <c r="C52" s="133" t="str">
        <f>'G Input'!A68</f>
        <v>Lake Oswego #6</v>
      </c>
      <c r="D52" s="125">
        <f>'G Input'!Z73</f>
        <v>0</v>
      </c>
      <c r="E52" s="125">
        <f>'G Input'!AA73</f>
        <v>6</v>
      </c>
      <c r="F52" s="125">
        <f>D52*3+E52*2</f>
        <v>12</v>
      </c>
      <c r="G52" s="125">
        <f>'G Input'!AB73</f>
        <v>28</v>
      </c>
      <c r="H52" s="136">
        <f>IF('G Input'!AB73&lt;1,0,F52/G52)</f>
        <v>0.42857142857142855</v>
      </c>
    </row>
    <row r="53" spans="1:8" ht="12.75">
      <c r="A53" s="99">
        <v>43</v>
      </c>
      <c r="B53" s="92" t="str">
        <f>'G Input'!A34</f>
        <v>Lana Dezay</v>
      </c>
      <c r="C53" s="109" t="str">
        <f>'G Input'!A32</f>
        <v>Lake Oswego #3</v>
      </c>
      <c r="D53" s="125">
        <f>'G Input'!Z34</f>
        <v>1</v>
      </c>
      <c r="E53" s="125">
        <f>'G Input'!AA34</f>
        <v>3</v>
      </c>
      <c r="F53" s="125">
        <f>D53*3+E53*2</f>
        <v>9</v>
      </c>
      <c r="G53" s="125">
        <f>'G Input'!AB34</f>
        <v>28</v>
      </c>
      <c r="H53" s="136">
        <f>IF('G Input'!AB34&lt;1,0,F53/G53)</f>
        <v>0.32142857142857145</v>
      </c>
    </row>
    <row r="54" spans="1:8" ht="12.75">
      <c r="A54" s="99">
        <v>44</v>
      </c>
      <c r="B54" s="92" t="str">
        <f>'G Input'!A37</f>
        <v>Olivia Rodegerdts</v>
      </c>
      <c r="C54" s="109" t="str">
        <f>'G Input'!A32</f>
        <v>Lake Oswego #3</v>
      </c>
      <c r="D54" s="125">
        <f>'G Input'!Z37</f>
        <v>0</v>
      </c>
      <c r="E54" s="125">
        <f>'G Input'!AA37</f>
        <v>4</v>
      </c>
      <c r="F54" s="125">
        <f>D54*3+E54*2</f>
        <v>8</v>
      </c>
      <c r="G54" s="125">
        <f>'G Input'!AB37</f>
        <v>28</v>
      </c>
      <c r="H54" s="136">
        <f>IF('G Input'!AB37&lt;1,0,F54/G54)</f>
        <v>0.2857142857142857</v>
      </c>
    </row>
    <row r="55" spans="1:8" ht="12.75">
      <c r="A55" s="99">
        <v>45</v>
      </c>
      <c r="B55" s="125" t="str">
        <f>'G Input'!A51</f>
        <v>Emily Pollock</v>
      </c>
      <c r="C55" s="133" t="str">
        <f>'G Input'!A44</f>
        <v>Lake Oswego #4</v>
      </c>
      <c r="D55" s="125">
        <f>'G Input'!Z51</f>
        <v>1</v>
      </c>
      <c r="E55" s="125">
        <f>'G Input'!AA51</f>
        <v>2</v>
      </c>
      <c r="F55" s="125">
        <f>D55*3+E55*2</f>
        <v>7</v>
      </c>
      <c r="G55" s="125">
        <f>'G Input'!AB51</f>
        <v>28</v>
      </c>
      <c r="H55" s="136">
        <f>IF('G Input'!AB51&lt;1,0,F55/G55)</f>
        <v>0.25</v>
      </c>
    </row>
    <row r="56" spans="1:8" ht="12.75">
      <c r="A56" s="99">
        <v>46</v>
      </c>
      <c r="B56" s="125" t="str">
        <f>'G Input'!A72</f>
        <v>Claire Rainey</v>
      </c>
      <c r="C56" s="133" t="str">
        <f>'G Input'!A68</f>
        <v>Lake Oswego #6</v>
      </c>
      <c r="D56" s="125">
        <f>'G Input'!Z72</f>
        <v>0</v>
      </c>
      <c r="E56" s="125">
        <f>'G Input'!AA72</f>
        <v>3</v>
      </c>
      <c r="F56" s="125">
        <f>D56*3+E56*2</f>
        <v>6</v>
      </c>
      <c r="G56" s="125">
        <f>'G Input'!AB72</f>
        <v>28</v>
      </c>
      <c r="H56" s="136">
        <f>IF('G Input'!AB72&lt;1,0,F56/G56)</f>
        <v>0.21428571428571427</v>
      </c>
    </row>
    <row r="57" spans="1:8" ht="12.75">
      <c r="A57" s="99">
        <v>47</v>
      </c>
      <c r="B57" s="125" t="str">
        <f>'G Input'!A83</f>
        <v>Makenzie DeVault</v>
      </c>
      <c r="C57" s="133" t="str">
        <f>'G Input'!A80</f>
        <v>Oregon City</v>
      </c>
      <c r="D57" s="125">
        <f>'G Input'!Z83</f>
        <v>4</v>
      </c>
      <c r="E57" s="125">
        <f>'G Input'!AA83</f>
        <v>8</v>
      </c>
      <c r="F57" s="125">
        <f>D57*3+E57*2</f>
        <v>28</v>
      </c>
      <c r="G57" s="125">
        <f>'G Input'!AB83</f>
        <v>26</v>
      </c>
      <c r="H57" s="136">
        <f>IF('G Input'!AB83&lt;1,0,F57/G57)</f>
        <v>1.0769230769230769</v>
      </c>
    </row>
    <row r="58" spans="1:8" ht="12.75">
      <c r="A58" s="99">
        <v>48</v>
      </c>
      <c r="B58" s="125" t="str">
        <f>'G Input'!A87</f>
        <v>Selma Jahnke</v>
      </c>
      <c r="C58" s="109" t="str">
        <f>'G Input'!A80</f>
        <v>Oregon City</v>
      </c>
      <c r="D58" s="125">
        <f>'G Input'!Z87</f>
        <v>3</v>
      </c>
      <c r="E58" s="125">
        <f>'G Input'!AA87</f>
        <v>6</v>
      </c>
      <c r="F58" s="125">
        <f>D58*3+E58*2</f>
        <v>21</v>
      </c>
      <c r="G58" s="125">
        <f>'G Input'!AB87</f>
        <v>24</v>
      </c>
      <c r="H58" s="136">
        <f>IF('G Input'!AB87&lt;1,0,F58/G58)</f>
        <v>0.875</v>
      </c>
    </row>
    <row r="59" spans="1:8" ht="12.75">
      <c r="A59" s="99">
        <v>50</v>
      </c>
      <c r="B59" s="125" t="str">
        <f>'G Input'!A63</f>
        <v>Meena Shasha</v>
      </c>
      <c r="C59" s="133" t="str">
        <f>'G Input'!A56</f>
        <v>Lake Oswego #5</v>
      </c>
      <c r="D59" s="125">
        <f>'G Input'!Z63</f>
        <v>5</v>
      </c>
      <c r="E59" s="125">
        <f>'G Input'!AA63</f>
        <v>2</v>
      </c>
      <c r="F59" s="125">
        <f>D59*3+E59*2</f>
        <v>19</v>
      </c>
      <c r="G59" s="125">
        <f>'G Input'!AB63</f>
        <v>24</v>
      </c>
      <c r="H59" s="136">
        <f>IF('G Input'!AB63&lt;1,0,F59/G59)</f>
        <v>0.7916666666666666</v>
      </c>
    </row>
    <row r="60" spans="1:8" ht="12.75">
      <c r="A60" s="99">
        <v>51</v>
      </c>
      <c r="B60" s="92" t="str">
        <f>'G Input'!A36</f>
        <v>Jude Kaisi</v>
      </c>
      <c r="C60" s="109" t="str">
        <f>'G Input'!A32</f>
        <v>Lake Oswego #3</v>
      </c>
      <c r="D60" s="125">
        <f>'G Input'!Z36</f>
        <v>4</v>
      </c>
      <c r="E60" s="125">
        <f>'G Input'!AA36</f>
        <v>3</v>
      </c>
      <c r="F60" s="125">
        <f>D60*3+E60*2</f>
        <v>18</v>
      </c>
      <c r="G60" s="125">
        <f>'G Input'!AB36</f>
        <v>24</v>
      </c>
      <c r="H60" s="136">
        <f>IF('G Input'!AB36&lt;1,0,F60/G60)</f>
        <v>0.75</v>
      </c>
    </row>
    <row r="61" spans="1:8" ht="12.75">
      <c r="A61" s="99">
        <v>52</v>
      </c>
      <c r="B61" s="125" t="str">
        <f>'G Input'!A61</f>
        <v>Rowan Lundahl</v>
      </c>
      <c r="C61" s="133" t="str">
        <f>'G Input'!A56</f>
        <v>Lake Oswego #5</v>
      </c>
      <c r="D61" s="125">
        <f>'G Input'!Z61</f>
        <v>2</v>
      </c>
      <c r="E61" s="125">
        <f>'G Input'!AA61</f>
        <v>4</v>
      </c>
      <c r="F61" s="125">
        <f>D61*3+E61*2</f>
        <v>14</v>
      </c>
      <c r="G61" s="125">
        <f>'G Input'!AB61</f>
        <v>24</v>
      </c>
      <c r="H61" s="136">
        <f>IF('G Input'!AB61&lt;1,0,F61/G61)</f>
        <v>0.5833333333333334</v>
      </c>
    </row>
    <row r="62" spans="1:8" ht="12.75">
      <c r="A62" s="99">
        <v>53</v>
      </c>
      <c r="B62" s="125" t="str">
        <f>'G Input'!A86</f>
        <v>Lucy Rohay</v>
      </c>
      <c r="C62" s="109" t="str">
        <f>'G Input'!A80</f>
        <v>Oregon City</v>
      </c>
      <c r="D62" s="125">
        <f>'G Input'!Z86</f>
        <v>2</v>
      </c>
      <c r="E62" s="125">
        <f>'G Input'!AA86</f>
        <v>3</v>
      </c>
      <c r="F62" s="125">
        <f>D62*3+E62*2</f>
        <v>12</v>
      </c>
      <c r="G62" s="125">
        <f>'G Input'!AB86</f>
        <v>24</v>
      </c>
      <c r="H62" s="136">
        <f>IF('G Input'!AB86&lt;1,0,F62/G62)</f>
        <v>0.5</v>
      </c>
    </row>
    <row r="63" spans="1:8" ht="12.75">
      <c r="A63" s="99">
        <v>49</v>
      </c>
      <c r="B63" s="125" t="str">
        <f>'G Input'!A74</f>
        <v>Maddie Vera</v>
      </c>
      <c r="C63" s="133" t="str">
        <f>'G Input'!A68</f>
        <v>Lake Oswego #6</v>
      </c>
      <c r="D63" s="125">
        <f>'G Input'!Z74</f>
        <v>1</v>
      </c>
      <c r="E63" s="125">
        <f>'G Input'!AA74</f>
        <v>4</v>
      </c>
      <c r="F63" s="125">
        <f>D63*3+E63*2</f>
        <v>11</v>
      </c>
      <c r="G63" s="125">
        <f>'G Input'!AB74</f>
        <v>24</v>
      </c>
      <c r="H63" s="136">
        <f>IF('G Input'!AB74&lt;1,0,F63/G63)</f>
        <v>0.4583333333333333</v>
      </c>
    </row>
    <row r="64" spans="1:8" ht="12.75">
      <c r="A64" s="99">
        <v>54</v>
      </c>
      <c r="B64" s="125" t="str">
        <f>'G Input'!A58</f>
        <v>Mia Christian</v>
      </c>
      <c r="C64" s="133" t="str">
        <f>'G Input'!A56</f>
        <v>Lake Oswego #5</v>
      </c>
      <c r="D64" s="125">
        <f>'G Input'!Z58</f>
        <v>1</v>
      </c>
      <c r="E64" s="125">
        <f>'G Input'!AA58</f>
        <v>3</v>
      </c>
      <c r="F64" s="125">
        <f>D64*3+E64*2</f>
        <v>9</v>
      </c>
      <c r="G64" s="125">
        <f>'G Input'!AB58</f>
        <v>24</v>
      </c>
      <c r="H64" s="136">
        <f>IF('G Input'!AB58&lt;1,0,F64/G64)</f>
        <v>0.375</v>
      </c>
    </row>
    <row r="65" spans="1:8" ht="12.75">
      <c r="A65" s="99">
        <v>55</v>
      </c>
      <c r="B65" s="125" t="str">
        <f>'G Input'!A60</f>
        <v>Marley Hedges</v>
      </c>
      <c r="C65" s="133" t="str">
        <f>'G Input'!A56</f>
        <v>Lake Oswego #5</v>
      </c>
      <c r="D65" s="125">
        <f>'G Input'!Z60</f>
        <v>1</v>
      </c>
      <c r="E65" s="125">
        <f>'G Input'!AA60</f>
        <v>1</v>
      </c>
      <c r="F65" s="125">
        <f>D65*3+E65*2</f>
        <v>5</v>
      </c>
      <c r="G65" s="125">
        <f>'G Input'!AB60</f>
        <v>20</v>
      </c>
      <c r="H65" s="136">
        <f>IF('G Input'!AB60&lt;1,0,F65/G65)</f>
        <v>0.25</v>
      </c>
    </row>
    <row r="66" spans="1:8" ht="12.75">
      <c r="A66" s="99">
        <v>56</v>
      </c>
      <c r="B66" s="125" t="str">
        <f>'G Input'!A76</f>
        <v>Victoria Yan</v>
      </c>
      <c r="C66" s="133" t="str">
        <f>'G Input'!A68</f>
        <v>Lake Oswego #6</v>
      </c>
      <c r="D66" s="125">
        <f>'G Input'!Z76</f>
        <v>1</v>
      </c>
      <c r="E66" s="125">
        <f>'G Input'!AA76</f>
        <v>1</v>
      </c>
      <c r="F66" s="125">
        <f>D66*3+E66*2</f>
        <v>5</v>
      </c>
      <c r="G66" s="125">
        <f>'G Input'!AB76</f>
        <v>20</v>
      </c>
      <c r="H66" s="136">
        <f>IF('G Input'!AB76&lt;1,0,F66/G66)</f>
        <v>0.25</v>
      </c>
    </row>
    <row r="67" spans="1:8" ht="12.75">
      <c r="A67" s="99">
        <v>57</v>
      </c>
      <c r="B67" s="125" t="str">
        <f>'G Input'!A64</f>
        <v>Ava St. John</v>
      </c>
      <c r="C67" s="133" t="str">
        <f>'G Input'!A56</f>
        <v>Lake Oswego #5</v>
      </c>
      <c r="D67" s="125">
        <f>'G Input'!Z64</f>
        <v>0</v>
      </c>
      <c r="E67" s="125">
        <f>'G Input'!AA64</f>
        <v>2</v>
      </c>
      <c r="F67" s="125">
        <f>D67*3+E67*2</f>
        <v>4</v>
      </c>
      <c r="G67" s="125">
        <f>'G Input'!AB64</f>
        <v>20</v>
      </c>
      <c r="H67" s="136">
        <f>IF('G Input'!AB64&lt;1,0,F67/G67)</f>
        <v>0.2</v>
      </c>
    </row>
    <row r="68" spans="1:8" ht="12.75">
      <c r="A68" s="99">
        <v>58</v>
      </c>
      <c r="B68" s="134" t="s">
        <v>305</v>
      </c>
      <c r="C68" s="319" t="s">
        <v>304</v>
      </c>
      <c r="D68" s="134">
        <v>0</v>
      </c>
      <c r="E68" s="134">
        <v>7</v>
      </c>
      <c r="F68" s="317">
        <v>14</v>
      </c>
      <c r="G68" s="317">
        <v>19</v>
      </c>
      <c r="H68" s="318">
        <v>0.7368421052631579</v>
      </c>
    </row>
    <row r="69" spans="1:8" ht="12.75">
      <c r="A69" s="99">
        <v>59</v>
      </c>
      <c r="B69" s="125" t="str">
        <f>'G Input'!A75</f>
        <v>Emma Wadley</v>
      </c>
      <c r="C69" s="133" t="str">
        <f>'G Input'!A68</f>
        <v>Lake Oswego #6</v>
      </c>
      <c r="D69" s="125">
        <f>'G Input'!Z75</f>
        <v>2</v>
      </c>
      <c r="E69" s="125">
        <f>'G Input'!AA75</f>
        <v>0</v>
      </c>
      <c r="F69" s="125">
        <f>D69*3+E69*2</f>
        <v>6</v>
      </c>
      <c r="G69" s="125">
        <f>'G Input'!AB75</f>
        <v>12</v>
      </c>
      <c r="H69" s="136">
        <f>IF('G Input'!AB75&lt;1,0,F69/G69)</f>
        <v>0.5</v>
      </c>
    </row>
    <row r="70" spans="1:8" ht="12.75">
      <c r="A70" s="99">
        <v>60</v>
      </c>
      <c r="B70" s="92">
        <f>'G Input'!A15</f>
        <v>0</v>
      </c>
      <c r="C70" s="109" t="str">
        <f>'G Input'!A8</f>
        <v>Lake Oswego #1</v>
      </c>
      <c r="D70" s="125">
        <f>'G Input'!Z15</f>
        <v>0</v>
      </c>
      <c r="E70" s="125">
        <f>'G Input'!AA15</f>
        <v>0</v>
      </c>
      <c r="F70" s="125">
        <f>D70*3+E70*2</f>
        <v>0</v>
      </c>
      <c r="G70" s="125">
        <f>'G Input'!AB15</f>
        <v>0</v>
      </c>
      <c r="H70" s="136">
        <f>IF('G Input'!AB15&lt;1,0,F70/G70)</f>
        <v>0</v>
      </c>
    </row>
    <row r="71" spans="1:8" ht="12.75">
      <c r="A71" s="99">
        <v>61</v>
      </c>
      <c r="B71" s="92">
        <f>'G Input'!A16</f>
        <v>0</v>
      </c>
      <c r="C71" s="109" t="str">
        <f>'G Input'!A8</f>
        <v>Lake Oswego #1</v>
      </c>
      <c r="D71" s="125">
        <f>'G Input'!Z16</f>
        <v>0</v>
      </c>
      <c r="E71" s="125">
        <f>'G Input'!AA16</f>
        <v>0</v>
      </c>
      <c r="F71" s="125">
        <f>D71*3+E71*2</f>
        <v>0</v>
      </c>
      <c r="G71" s="125">
        <f>'G Input'!AB16</f>
        <v>0</v>
      </c>
      <c r="H71" s="136">
        <f>IF('G Input'!AB16&lt;1,0,F71/G71)</f>
        <v>0</v>
      </c>
    </row>
    <row r="72" spans="1:8" ht="12.75">
      <c r="A72" s="99">
        <v>62</v>
      </c>
      <c r="B72" s="92">
        <f>'G Input'!A27</f>
        <v>0</v>
      </c>
      <c r="C72" s="109" t="str">
        <f>'G Input'!A20</f>
        <v>Lake Oswego #2</v>
      </c>
      <c r="D72" s="125">
        <f>'G Input'!Z27</f>
        <v>0</v>
      </c>
      <c r="E72" s="125">
        <f>'G Input'!AA27</f>
        <v>0</v>
      </c>
      <c r="F72" s="125">
        <f>D72*3+E72*2</f>
        <v>0</v>
      </c>
      <c r="G72" s="125">
        <f>'G Input'!AB27</f>
        <v>0</v>
      </c>
      <c r="H72" s="136">
        <f>IF('G Input'!AB27&lt;1,0,F72/G72)</f>
        <v>0</v>
      </c>
    </row>
    <row r="73" spans="1:8" ht="12.75">
      <c r="A73" s="99">
        <v>63</v>
      </c>
      <c r="B73" s="92">
        <f>'G Input'!A28</f>
        <v>0</v>
      </c>
      <c r="C73" s="109" t="str">
        <f>'G Input'!A20</f>
        <v>Lake Oswego #2</v>
      </c>
      <c r="D73" s="125">
        <f>'G Input'!Z28</f>
        <v>0</v>
      </c>
      <c r="E73" s="125">
        <f>'G Input'!AA28</f>
        <v>0</v>
      </c>
      <c r="F73" s="125">
        <f>D73*3+E73*2</f>
        <v>0</v>
      </c>
      <c r="G73" s="125">
        <f>'G Input'!AB28</f>
        <v>0</v>
      </c>
      <c r="H73" s="136">
        <f>IF('G Input'!AB28&lt;1,0,F73/G73)</f>
        <v>0</v>
      </c>
    </row>
    <row r="74" spans="1:8" ht="12.75">
      <c r="A74" s="99">
        <v>64</v>
      </c>
      <c r="B74" s="92">
        <f>'G Input'!A40</f>
        <v>0</v>
      </c>
      <c r="C74" s="109" t="str">
        <f>'G Input'!A32</f>
        <v>Lake Oswego #3</v>
      </c>
      <c r="D74" s="125">
        <f>'G Input'!Z40</f>
        <v>0</v>
      </c>
      <c r="E74" s="125">
        <f>'G Input'!AA40</f>
        <v>0</v>
      </c>
      <c r="F74" s="125">
        <f>D74*3+E74*2</f>
        <v>0</v>
      </c>
      <c r="G74" s="125">
        <f>'G Input'!AB40</f>
        <v>0</v>
      </c>
      <c r="H74" s="136">
        <f>IF('G Input'!AB40&lt;1,0,F74/G74)</f>
        <v>0</v>
      </c>
    </row>
    <row r="75" spans="1:8" ht="12.75">
      <c r="A75" s="99">
        <v>65</v>
      </c>
      <c r="B75" s="125" t="str">
        <f>'G Input'!A50</f>
        <v>Hadley Millerman</v>
      </c>
      <c r="C75" s="133" t="str">
        <f>'G Input'!A44</f>
        <v>Lake Oswego #4</v>
      </c>
      <c r="D75" s="125">
        <f>'G Input'!Z50</f>
        <v>0</v>
      </c>
      <c r="E75" s="125">
        <f>'G Input'!AA50</f>
        <v>0</v>
      </c>
      <c r="F75" s="125">
        <f>D75*3+E75*2</f>
        <v>0</v>
      </c>
      <c r="G75" s="125">
        <f>'G Input'!AB50</f>
        <v>0</v>
      </c>
      <c r="H75" s="136">
        <f>IF('G Input'!AB50&lt;1,0,F75/G75)</f>
        <v>0</v>
      </c>
    </row>
    <row r="76" spans="1:8" ht="12.75">
      <c r="A76" s="99">
        <v>66</v>
      </c>
      <c r="B76" s="125">
        <f>'G Input'!A52</f>
        <v>0</v>
      </c>
      <c r="C76" s="133" t="str">
        <f>'G Input'!A44</f>
        <v>Lake Oswego #4</v>
      </c>
      <c r="D76" s="125">
        <f>'G Input'!Z52</f>
        <v>0</v>
      </c>
      <c r="E76" s="125">
        <f>'G Input'!AA52</f>
        <v>0</v>
      </c>
      <c r="F76" s="125">
        <f>D76*3+E76*2</f>
        <v>0</v>
      </c>
      <c r="G76" s="125">
        <f>'G Input'!AB52</f>
        <v>0</v>
      </c>
      <c r="H76" s="136">
        <f>IF('G Input'!AB52&lt;1,0,F76/G76)</f>
        <v>0</v>
      </c>
    </row>
    <row r="77" spans="1:8" ht="12.75">
      <c r="A77" s="99">
        <v>67</v>
      </c>
      <c r="B77" s="92" t="str">
        <f>'G Input'!A85</f>
        <v>McKenna Duddington</v>
      </c>
      <c r="C77" s="109" t="str">
        <f>'G Input'!A80</f>
        <v>Oregon City</v>
      </c>
      <c r="D77" s="125">
        <f>'G Input'!Z85</f>
        <v>0</v>
      </c>
      <c r="E77" s="125">
        <f>'G Input'!AA85</f>
        <v>0</v>
      </c>
      <c r="F77" s="125">
        <f>D77*3+E77*2</f>
        <v>0</v>
      </c>
      <c r="G77" s="125">
        <f>'G Input'!AB85</f>
        <v>0</v>
      </c>
      <c r="H77" s="136">
        <f>IF('G Input'!AB85&lt;1,0,F77/G77)</f>
        <v>0</v>
      </c>
    </row>
    <row r="78" spans="1:8" ht="12.75">
      <c r="A78" s="99">
        <v>68</v>
      </c>
      <c r="B78" s="134">
        <f>'G Input'!A98</f>
        <v>0</v>
      </c>
      <c r="C78" s="109" t="str">
        <f>'G Input'!A92</f>
        <v>Benson</v>
      </c>
      <c r="D78" s="125">
        <f>'G Input'!Z98</f>
        <v>0</v>
      </c>
      <c r="E78" s="125">
        <f>'G Input'!AA98</f>
        <v>0</v>
      </c>
      <c r="F78" s="125">
        <f>D78*3+E78*2</f>
        <v>0</v>
      </c>
      <c r="G78" s="125">
        <f>'G Input'!AB98</f>
        <v>0</v>
      </c>
      <c r="H78" s="136">
        <f>IF('G Input'!AB98&lt;1,0,F78/G78)</f>
        <v>0</v>
      </c>
    </row>
    <row r="79" spans="1:8" ht="12.75">
      <c r="A79" s="99">
        <v>69</v>
      </c>
      <c r="B79" s="134">
        <f>'G Input'!A99</f>
        <v>0</v>
      </c>
      <c r="C79" s="109" t="str">
        <f>'G Input'!A92</f>
        <v>Benson</v>
      </c>
      <c r="D79" s="125">
        <f>'G Input'!Z99</f>
        <v>0</v>
      </c>
      <c r="E79" s="125">
        <f>'G Input'!AA99</f>
        <v>0</v>
      </c>
      <c r="F79" s="125">
        <f>D79*3+E79*2</f>
        <v>0</v>
      </c>
      <c r="G79" s="125">
        <f>'G Input'!AB99</f>
        <v>0</v>
      </c>
      <c r="H79" s="136">
        <f>IF('G Input'!AB99&lt;1,0,F79/G79)</f>
        <v>0</v>
      </c>
    </row>
    <row r="80" spans="1:8" ht="12.75">
      <c r="A80" s="99">
        <v>70</v>
      </c>
      <c r="B80" s="134">
        <f>'G Input'!A100</f>
        <v>0</v>
      </c>
      <c r="C80" s="109" t="str">
        <f>'G Input'!A92</f>
        <v>Benson</v>
      </c>
      <c r="D80" s="125">
        <f>'G Input'!Z100</f>
        <v>0</v>
      </c>
      <c r="E80" s="125">
        <f>'G Input'!AA100</f>
        <v>0</v>
      </c>
      <c r="F80" s="125">
        <f>D80*3+E80*2</f>
        <v>0</v>
      </c>
      <c r="G80" s="125">
        <f>'G Input'!AB100</f>
        <v>0</v>
      </c>
      <c r="H80" s="136">
        <f>IF('G Input'!AB100&lt;1,0,F80/G80)</f>
        <v>0</v>
      </c>
    </row>
    <row r="81" spans="1:8" ht="12.75">
      <c r="A81" s="99">
        <v>71</v>
      </c>
      <c r="B81" s="92" t="str">
        <f>'G Input'!A112</f>
        <v>9H</v>
      </c>
      <c r="C81" s="109" t="str">
        <f>'G Input'!A104</f>
        <v>Team #9</v>
      </c>
      <c r="D81" s="125">
        <f>'G Input'!Z112</f>
        <v>0</v>
      </c>
      <c r="E81" s="125">
        <f>'G Input'!AA112</f>
        <v>0</v>
      </c>
      <c r="F81" s="125">
        <f aca="true" t="shared" si="0" ref="F81:F137">D81*3+E81*2</f>
        <v>0</v>
      </c>
      <c r="G81" s="125">
        <f>'G Input'!AB112</f>
        <v>0</v>
      </c>
      <c r="H81" s="136">
        <f>IF('G Input'!AB112&lt;1,0,F81/G81)</f>
        <v>0</v>
      </c>
    </row>
    <row r="82" spans="1:8" ht="12.75">
      <c r="A82" s="99">
        <v>72</v>
      </c>
      <c r="B82" s="92" t="str">
        <f>'G Input'!A117</f>
        <v>10A</v>
      </c>
      <c r="C82" s="109" t="str">
        <f>'G Input'!A116</f>
        <v>Team #10</v>
      </c>
      <c r="D82" s="92">
        <f>'G Input'!Z117</f>
        <v>0</v>
      </c>
      <c r="E82" s="125">
        <f>'G Input'!AA117</f>
        <v>0</v>
      </c>
      <c r="F82" s="125">
        <f t="shared" si="0"/>
        <v>0</v>
      </c>
      <c r="G82" s="125">
        <f>'G Input'!AB117</f>
        <v>0</v>
      </c>
      <c r="H82" s="136">
        <f>IF('G Input'!AB117&lt;1,0,F82/G82)</f>
        <v>0</v>
      </c>
    </row>
    <row r="83" spans="1:8" ht="12.75">
      <c r="A83" s="99">
        <v>73</v>
      </c>
      <c r="B83" s="92" t="str">
        <f>'G Input'!A118</f>
        <v>10B</v>
      </c>
      <c r="C83" s="109" t="str">
        <f>'G Input'!A116</f>
        <v>Team #10</v>
      </c>
      <c r="D83" s="92">
        <f>'G Input'!Z118</f>
        <v>0</v>
      </c>
      <c r="E83" s="125">
        <f>'G Input'!AA118</f>
        <v>0</v>
      </c>
      <c r="F83" s="125">
        <f t="shared" si="0"/>
        <v>0</v>
      </c>
      <c r="G83" s="125">
        <f>'G Input'!AB118</f>
        <v>0</v>
      </c>
      <c r="H83" s="136">
        <f>IF('G Input'!AB118&lt;1,0,F83/G83)</f>
        <v>0</v>
      </c>
    </row>
    <row r="84" spans="1:8" ht="12.75">
      <c r="A84" s="99">
        <v>74</v>
      </c>
      <c r="B84" s="92" t="str">
        <f>'G Input'!A119</f>
        <v>10C</v>
      </c>
      <c r="C84" s="109" t="str">
        <f>'G Input'!A116</f>
        <v>Team #10</v>
      </c>
      <c r="D84" s="92">
        <f>'G Input'!Z119</f>
        <v>0</v>
      </c>
      <c r="E84" s="125">
        <f>'G Input'!AA119</f>
        <v>0</v>
      </c>
      <c r="F84" s="125">
        <f t="shared" si="0"/>
        <v>0</v>
      </c>
      <c r="G84" s="125">
        <f>'G Input'!AB119</f>
        <v>0</v>
      </c>
      <c r="H84" s="136">
        <f>IF('G Input'!AB119&lt;1,0,F84/G84)</f>
        <v>0</v>
      </c>
    </row>
    <row r="85" spans="1:8" ht="12.75">
      <c r="A85" s="99">
        <v>75</v>
      </c>
      <c r="B85" s="92" t="str">
        <f>'G Input'!A120</f>
        <v>10D</v>
      </c>
      <c r="C85" s="109" t="str">
        <f>'G Input'!A116</f>
        <v>Team #10</v>
      </c>
      <c r="D85" s="92">
        <f>'G Input'!Z120</f>
        <v>0</v>
      </c>
      <c r="E85" s="125">
        <f>'G Input'!AA120</f>
        <v>0</v>
      </c>
      <c r="F85" s="125">
        <f t="shared" si="0"/>
        <v>0</v>
      </c>
      <c r="G85" s="125">
        <f>'G Input'!AB120</f>
        <v>0</v>
      </c>
      <c r="H85" s="136">
        <f>IF('G Input'!AB120&lt;1,0,F85/G85)</f>
        <v>0</v>
      </c>
    </row>
    <row r="86" spans="1:8" ht="12.75">
      <c r="A86" s="99">
        <v>76</v>
      </c>
      <c r="B86" s="92" t="str">
        <f>'G Input'!A121</f>
        <v>10E</v>
      </c>
      <c r="C86" s="109" t="str">
        <f>'G Input'!A116</f>
        <v>Team #10</v>
      </c>
      <c r="D86" s="92">
        <f>'G Input'!Z121</f>
        <v>0</v>
      </c>
      <c r="E86" s="125">
        <f>'G Input'!AA121</f>
        <v>0</v>
      </c>
      <c r="F86" s="125">
        <f t="shared" si="0"/>
        <v>0</v>
      </c>
      <c r="G86" s="125">
        <f>'G Input'!AB121</f>
        <v>0</v>
      </c>
      <c r="H86" s="136">
        <f>IF('G Input'!AB121&lt;1,0,F86/G86)</f>
        <v>0</v>
      </c>
    </row>
    <row r="87" spans="1:8" ht="12.75">
      <c r="A87" s="99">
        <v>77</v>
      </c>
      <c r="B87" s="92" t="str">
        <f>'G Input'!A122</f>
        <v>10F</v>
      </c>
      <c r="C87" s="109" t="str">
        <f>'G Input'!A116</f>
        <v>Team #10</v>
      </c>
      <c r="D87" s="92">
        <f>'G Input'!Z122</f>
        <v>0</v>
      </c>
      <c r="E87" s="125">
        <f>'G Input'!AA122</f>
        <v>0</v>
      </c>
      <c r="F87" s="125">
        <f t="shared" si="0"/>
        <v>0</v>
      </c>
      <c r="G87" s="125">
        <f>'G Input'!AB122</f>
        <v>0</v>
      </c>
      <c r="H87" s="136">
        <f>IF('G Input'!AB122&lt;1,0,F87/G87)</f>
        <v>0</v>
      </c>
    </row>
    <row r="88" spans="1:8" ht="12.75">
      <c r="A88" s="99">
        <v>78</v>
      </c>
      <c r="B88" s="92" t="str">
        <f>'G Input'!A123</f>
        <v>10G</v>
      </c>
      <c r="C88" s="109" t="str">
        <f>'G Input'!A116</f>
        <v>Team #10</v>
      </c>
      <c r="D88" s="92">
        <f>'G Input'!Z123</f>
        <v>0</v>
      </c>
      <c r="E88" s="125">
        <f>'G Input'!AA123</f>
        <v>0</v>
      </c>
      <c r="F88" s="125">
        <f t="shared" si="0"/>
        <v>0</v>
      </c>
      <c r="G88" s="125">
        <f>'G Input'!AB123</f>
        <v>0</v>
      </c>
      <c r="H88" s="136">
        <f>IF('G Input'!AB123&lt;1,0,F88/G88)</f>
        <v>0</v>
      </c>
    </row>
    <row r="89" spans="1:8" ht="12.75">
      <c r="A89" s="99">
        <v>79</v>
      </c>
      <c r="B89" s="92" t="str">
        <f>'G Input'!A124</f>
        <v>10H</v>
      </c>
      <c r="C89" s="109" t="str">
        <f>'G Input'!A116</f>
        <v>Team #10</v>
      </c>
      <c r="D89" s="92">
        <f>'G Input'!Z124</f>
        <v>0</v>
      </c>
      <c r="E89" s="125">
        <f>'G Input'!AA124</f>
        <v>0</v>
      </c>
      <c r="F89" s="125">
        <f t="shared" si="0"/>
        <v>0</v>
      </c>
      <c r="G89" s="125">
        <f>'G Input'!AB124</f>
        <v>0</v>
      </c>
      <c r="H89" s="136">
        <f>IF('G Input'!AB124&lt;1,0,F89/G89)</f>
        <v>0</v>
      </c>
    </row>
    <row r="90" spans="1:8" ht="12.75">
      <c r="A90" s="99">
        <v>80</v>
      </c>
      <c r="B90" s="92" t="str">
        <f>'G Input'!A129</f>
        <v>11A</v>
      </c>
      <c r="C90" s="109" t="str">
        <f>'G Input'!A128</f>
        <v>Team #11</v>
      </c>
      <c r="D90" s="125">
        <f>'G Input'!Z129</f>
        <v>0</v>
      </c>
      <c r="E90" s="125">
        <f>'G Input'!AA129</f>
        <v>0</v>
      </c>
      <c r="F90" s="125">
        <f t="shared" si="0"/>
        <v>0</v>
      </c>
      <c r="G90" s="125">
        <f>'G Input'!AB129</f>
        <v>0</v>
      </c>
      <c r="H90" s="136">
        <f>IF('G Input'!AB129&lt;1,0,F90/G90)</f>
        <v>0</v>
      </c>
    </row>
    <row r="91" spans="1:8" ht="12.75">
      <c r="A91" s="99">
        <v>81</v>
      </c>
      <c r="B91" s="92" t="str">
        <f>'G Input'!A130</f>
        <v>11B</v>
      </c>
      <c r="C91" s="109" t="str">
        <f>'G Input'!A128</f>
        <v>Team #11</v>
      </c>
      <c r="D91" s="125">
        <f>'G Input'!Z130</f>
        <v>0</v>
      </c>
      <c r="E91" s="125">
        <f>'G Input'!AA130</f>
        <v>0</v>
      </c>
      <c r="F91" s="125">
        <f t="shared" si="0"/>
        <v>0</v>
      </c>
      <c r="G91" s="125">
        <f>'G Input'!AB130</f>
        <v>0</v>
      </c>
      <c r="H91" s="136">
        <f>IF('G Input'!AB130&lt;1,0,F91/G91)</f>
        <v>0</v>
      </c>
    </row>
    <row r="92" spans="1:8" ht="12.75">
      <c r="A92" s="99">
        <v>82</v>
      </c>
      <c r="B92" s="92" t="str">
        <f>'G Input'!A131</f>
        <v>11C</v>
      </c>
      <c r="C92" s="109" t="str">
        <f>'G Input'!A128</f>
        <v>Team #11</v>
      </c>
      <c r="D92" s="125">
        <f>'G Input'!Z131</f>
        <v>0</v>
      </c>
      <c r="E92" s="125">
        <f>'G Input'!AA131</f>
        <v>0</v>
      </c>
      <c r="F92" s="125">
        <f t="shared" si="0"/>
        <v>0</v>
      </c>
      <c r="G92" s="125">
        <f>'G Input'!AB131</f>
        <v>0</v>
      </c>
      <c r="H92" s="136">
        <f>IF('G Input'!AB131&lt;1,0,F92/G92)</f>
        <v>0</v>
      </c>
    </row>
    <row r="93" spans="1:8" ht="12.75">
      <c r="A93" s="99">
        <v>83</v>
      </c>
      <c r="B93" s="92" t="str">
        <f>'G Input'!A132</f>
        <v>11D</v>
      </c>
      <c r="C93" s="109" t="str">
        <f>'G Input'!A128</f>
        <v>Team #11</v>
      </c>
      <c r="D93" s="125">
        <f>'G Input'!Z132</f>
        <v>0</v>
      </c>
      <c r="E93" s="125">
        <f>'G Input'!AA132</f>
        <v>0</v>
      </c>
      <c r="F93" s="125">
        <f t="shared" si="0"/>
        <v>0</v>
      </c>
      <c r="G93" s="125">
        <f>'G Input'!AB132</f>
        <v>0</v>
      </c>
      <c r="H93" s="136">
        <f>IF('G Input'!AB132&lt;1,0,F93/G93)</f>
        <v>0</v>
      </c>
    </row>
    <row r="94" spans="1:8" ht="12.75">
      <c r="A94" s="99">
        <v>84</v>
      </c>
      <c r="B94" s="92" t="str">
        <f>'G Input'!A133</f>
        <v>11E</v>
      </c>
      <c r="C94" s="109" t="str">
        <f>'G Input'!A128</f>
        <v>Team #11</v>
      </c>
      <c r="D94" s="125">
        <f>'G Input'!Z133</f>
        <v>0</v>
      </c>
      <c r="E94" s="125">
        <f>'G Input'!AA133</f>
        <v>0</v>
      </c>
      <c r="F94" s="125">
        <f t="shared" si="0"/>
        <v>0</v>
      </c>
      <c r="G94" s="125">
        <f>'G Input'!AB133</f>
        <v>0</v>
      </c>
      <c r="H94" s="136">
        <f>IF('G Input'!AB133&lt;1,0,F94/G94)</f>
        <v>0</v>
      </c>
    </row>
    <row r="95" spans="1:8" ht="12.75">
      <c r="A95" s="99">
        <v>85</v>
      </c>
      <c r="B95" s="92" t="str">
        <f>'G Input'!A134</f>
        <v>11F</v>
      </c>
      <c r="C95" s="109" t="str">
        <f>'G Input'!A128</f>
        <v>Team #11</v>
      </c>
      <c r="D95" s="125">
        <f>'G Input'!Z134</f>
        <v>0</v>
      </c>
      <c r="E95" s="125">
        <f>'G Input'!AA134</f>
        <v>0</v>
      </c>
      <c r="F95" s="125">
        <f t="shared" si="0"/>
        <v>0</v>
      </c>
      <c r="G95" s="125">
        <f>'G Input'!AB134</f>
        <v>0</v>
      </c>
      <c r="H95" s="136">
        <f>IF('G Input'!AB134&lt;1,0,F95/G95)</f>
        <v>0</v>
      </c>
    </row>
    <row r="96" spans="1:8" ht="12.75">
      <c r="A96" s="99">
        <v>86</v>
      </c>
      <c r="B96" s="92" t="str">
        <f>'G Input'!A135</f>
        <v>11G</v>
      </c>
      <c r="C96" s="109" t="str">
        <f>'G Input'!A128</f>
        <v>Team #11</v>
      </c>
      <c r="D96" s="125">
        <f>'G Input'!Z135</f>
        <v>0</v>
      </c>
      <c r="E96" s="125">
        <f>'G Input'!AA135</f>
        <v>0</v>
      </c>
      <c r="F96" s="125">
        <f>D96*3+E96*2</f>
        <v>0</v>
      </c>
      <c r="G96" s="125">
        <f>'G Input'!AB135</f>
        <v>0</v>
      </c>
      <c r="H96" s="136">
        <f>IF('G Input'!AB135&lt;1,0,F96/G96)</f>
        <v>0</v>
      </c>
    </row>
    <row r="97" spans="1:8" ht="12.75">
      <c r="A97" s="99">
        <v>87</v>
      </c>
      <c r="B97" s="92" t="str">
        <f>'G Input'!A136</f>
        <v>11H</v>
      </c>
      <c r="C97" s="109" t="str">
        <f>'G Input'!A128</f>
        <v>Team #11</v>
      </c>
      <c r="D97" s="125">
        <f>'G Input'!Z136</f>
        <v>0</v>
      </c>
      <c r="E97" s="125">
        <f>'G Input'!AA136</f>
        <v>0</v>
      </c>
      <c r="F97" s="125">
        <f>D97*3+E97*2</f>
        <v>0</v>
      </c>
      <c r="G97" s="125">
        <f>'G Input'!AB136</f>
        <v>0</v>
      </c>
      <c r="H97" s="136">
        <f>IF('G Input'!AB136&lt;1,0,F97/G97)</f>
        <v>0</v>
      </c>
    </row>
    <row r="98" spans="1:8" ht="12.75">
      <c r="A98" s="99">
        <v>88</v>
      </c>
      <c r="B98" s="131" t="str">
        <f>'G Input'!A141</f>
        <v>12A</v>
      </c>
      <c r="C98" s="182" t="str">
        <f>'G Input'!A140</f>
        <v>Team #12</v>
      </c>
      <c r="D98" s="131">
        <f>'G Input'!Z141</f>
        <v>0</v>
      </c>
      <c r="E98" s="131">
        <f>'G Input'!AA141</f>
        <v>0</v>
      </c>
      <c r="F98" s="125">
        <f t="shared" si="0"/>
        <v>0</v>
      </c>
      <c r="G98" s="125">
        <f>'G Input'!AB141</f>
        <v>0</v>
      </c>
      <c r="H98" s="136">
        <f>IF('G Input'!AB141&lt;1,0,F98/G98)</f>
        <v>0</v>
      </c>
    </row>
    <row r="99" spans="1:8" ht="12.75">
      <c r="A99" s="99">
        <v>89</v>
      </c>
      <c r="B99" s="131" t="str">
        <f>'G Input'!A142</f>
        <v>12B</v>
      </c>
      <c r="C99" s="182" t="str">
        <f>'G Input'!A140</f>
        <v>Team #12</v>
      </c>
      <c r="D99" s="131">
        <f>'G Input'!Z142</f>
        <v>0</v>
      </c>
      <c r="E99" s="131">
        <f>'G Input'!AA142</f>
        <v>0</v>
      </c>
      <c r="F99" s="125">
        <f t="shared" si="0"/>
        <v>0</v>
      </c>
      <c r="G99" s="125">
        <f>'G Input'!AB142</f>
        <v>0</v>
      </c>
      <c r="H99" s="136">
        <f>IF('G Input'!AB142&lt;1,0,F99/G99)</f>
        <v>0</v>
      </c>
    </row>
    <row r="100" spans="1:8" ht="12.75">
      <c r="A100" s="99">
        <v>90</v>
      </c>
      <c r="B100" s="131" t="str">
        <f>'G Input'!A143</f>
        <v>12C</v>
      </c>
      <c r="C100" s="182" t="str">
        <f>'G Input'!A140</f>
        <v>Team #12</v>
      </c>
      <c r="D100" s="131">
        <f>'G Input'!Z143</f>
        <v>0</v>
      </c>
      <c r="E100" s="131">
        <f>'G Input'!AA143</f>
        <v>0</v>
      </c>
      <c r="F100" s="125">
        <f t="shared" si="0"/>
        <v>0</v>
      </c>
      <c r="G100" s="125">
        <f>'G Input'!AB143</f>
        <v>0</v>
      </c>
      <c r="H100" s="136">
        <f>IF('G Input'!AB143&lt;1,0,F100/G100)</f>
        <v>0</v>
      </c>
    </row>
    <row r="101" spans="1:8" ht="12.75">
      <c r="A101" s="99">
        <v>91</v>
      </c>
      <c r="B101" s="131" t="str">
        <f>'G Input'!A144</f>
        <v>12D</v>
      </c>
      <c r="C101" s="182" t="str">
        <f>'G Input'!A140</f>
        <v>Team #12</v>
      </c>
      <c r="D101" s="131">
        <f>'G Input'!Z144</f>
        <v>0</v>
      </c>
      <c r="E101" s="131">
        <f>'G Input'!AA144</f>
        <v>0</v>
      </c>
      <c r="F101" s="125">
        <f t="shared" si="0"/>
        <v>0</v>
      </c>
      <c r="G101" s="125">
        <f>'G Input'!AB144</f>
        <v>0</v>
      </c>
      <c r="H101" s="136">
        <f>IF('G Input'!AB144&lt;1,0,F101/G101)</f>
        <v>0</v>
      </c>
    </row>
    <row r="102" spans="1:8" ht="12.75">
      <c r="A102" s="99">
        <v>92</v>
      </c>
      <c r="B102" s="131" t="str">
        <f>'G Input'!A145</f>
        <v>12E</v>
      </c>
      <c r="C102" s="182" t="str">
        <f>'G Input'!A140</f>
        <v>Team #12</v>
      </c>
      <c r="D102" s="131">
        <f>'G Input'!Z145</f>
        <v>0</v>
      </c>
      <c r="E102" s="131">
        <f>'G Input'!AA145</f>
        <v>0</v>
      </c>
      <c r="F102" s="125">
        <f t="shared" si="0"/>
        <v>0</v>
      </c>
      <c r="G102" s="125">
        <f>'G Input'!AB145</f>
        <v>0</v>
      </c>
      <c r="H102" s="136">
        <f>IF('G Input'!AB145&lt;1,0,F102/G102)</f>
        <v>0</v>
      </c>
    </row>
    <row r="103" spans="1:8" ht="12.75">
      <c r="A103" s="99">
        <v>93</v>
      </c>
      <c r="B103" s="131" t="str">
        <f>'G Input'!A146</f>
        <v>12F</v>
      </c>
      <c r="C103" s="182" t="str">
        <f>'G Input'!A140</f>
        <v>Team #12</v>
      </c>
      <c r="D103" s="131">
        <f>'G Input'!Z146</f>
        <v>0</v>
      </c>
      <c r="E103" s="131">
        <f>'G Input'!AA146</f>
        <v>0</v>
      </c>
      <c r="F103" s="125">
        <f t="shared" si="0"/>
        <v>0</v>
      </c>
      <c r="G103" s="125">
        <f>'G Input'!AB146</f>
        <v>0</v>
      </c>
      <c r="H103" s="136">
        <f>IF('G Input'!AB146&lt;1,0,F103/G103)</f>
        <v>0</v>
      </c>
    </row>
    <row r="104" spans="1:8" ht="12.75">
      <c r="A104" s="99">
        <v>94</v>
      </c>
      <c r="B104" s="131" t="str">
        <f>'G Input'!A147</f>
        <v>12G</v>
      </c>
      <c r="C104" s="182" t="str">
        <f>'G Input'!A140</f>
        <v>Team #12</v>
      </c>
      <c r="D104" s="131">
        <f>'G Input'!Z147</f>
        <v>0</v>
      </c>
      <c r="E104" s="131">
        <f>'G Input'!AA147</f>
        <v>0</v>
      </c>
      <c r="F104" s="125">
        <f t="shared" si="0"/>
        <v>0</v>
      </c>
      <c r="G104" s="125">
        <f>'G Input'!AB147</f>
        <v>0</v>
      </c>
      <c r="H104" s="136">
        <f>IF('G Input'!AB147&lt;1,0,F104/G104)</f>
        <v>0</v>
      </c>
    </row>
    <row r="105" spans="1:8" ht="12.75">
      <c r="A105" s="99">
        <v>95</v>
      </c>
      <c r="B105" s="131" t="str">
        <f>'G Input'!A148</f>
        <v>12H</v>
      </c>
      <c r="C105" s="182" t="str">
        <f>'G Input'!A140</f>
        <v>Team #12</v>
      </c>
      <c r="D105" s="131">
        <f>'G Input'!Z148</f>
        <v>0</v>
      </c>
      <c r="E105" s="131">
        <f>'G Input'!AA148</f>
        <v>0</v>
      </c>
      <c r="F105" s="125">
        <f t="shared" si="0"/>
        <v>0</v>
      </c>
      <c r="G105" s="125">
        <f>'G Input'!AB148</f>
        <v>0</v>
      </c>
      <c r="H105" s="136">
        <f>IF('G Input'!AB148&lt;1,0,F105/G105)</f>
        <v>0</v>
      </c>
    </row>
    <row r="106" spans="1:8" ht="12.75">
      <c r="A106" s="99">
        <v>96</v>
      </c>
      <c r="B106" s="92" t="str">
        <f>'G Input'!A153</f>
        <v>13A</v>
      </c>
      <c r="C106" s="109" t="str">
        <f>'G Input'!A152</f>
        <v>Team #13</v>
      </c>
      <c r="D106" s="92">
        <f>'G Input'!Z153</f>
        <v>0</v>
      </c>
      <c r="E106" s="92">
        <f>'G Input'!AA153</f>
        <v>0</v>
      </c>
      <c r="F106" s="125">
        <f t="shared" si="0"/>
        <v>0</v>
      </c>
      <c r="G106" s="125">
        <f>'G Input'!AB153</f>
        <v>0</v>
      </c>
      <c r="H106" s="136">
        <f>IF('G Input'!AB153&lt;1,0,F106/G106)</f>
        <v>0</v>
      </c>
    </row>
    <row r="107" spans="1:8" ht="12.75">
      <c r="A107" s="99">
        <v>97</v>
      </c>
      <c r="B107" s="92" t="str">
        <f>'G Input'!A154</f>
        <v>13B</v>
      </c>
      <c r="C107" s="109" t="str">
        <f>'G Input'!A152</f>
        <v>Team #13</v>
      </c>
      <c r="D107" s="92">
        <f>'G Input'!Z154</f>
        <v>0</v>
      </c>
      <c r="E107" s="92">
        <f>'G Input'!AA154</f>
        <v>0</v>
      </c>
      <c r="F107" s="125">
        <f t="shared" si="0"/>
        <v>0</v>
      </c>
      <c r="G107" s="125">
        <f>'G Input'!AB154</f>
        <v>0</v>
      </c>
      <c r="H107" s="136">
        <f>IF('G Input'!AB154&lt;1,0,F107/G107)</f>
        <v>0</v>
      </c>
    </row>
    <row r="108" spans="1:8" ht="12.75">
      <c r="A108" s="99">
        <v>98</v>
      </c>
      <c r="B108" s="92" t="str">
        <f>'G Input'!A155</f>
        <v>13C</v>
      </c>
      <c r="C108" s="109" t="str">
        <f>'G Input'!A152</f>
        <v>Team #13</v>
      </c>
      <c r="D108" s="92">
        <f>'G Input'!Z155</f>
        <v>0</v>
      </c>
      <c r="E108" s="92">
        <f>'G Input'!AA155</f>
        <v>0</v>
      </c>
      <c r="F108" s="125">
        <f t="shared" si="0"/>
        <v>0</v>
      </c>
      <c r="G108" s="125">
        <f>'G Input'!AB155</f>
        <v>0</v>
      </c>
      <c r="H108" s="136">
        <f>IF('G Input'!AB155&lt;1,0,F108/G108)</f>
        <v>0</v>
      </c>
    </row>
    <row r="109" spans="1:8" ht="12.75">
      <c r="A109" s="99">
        <v>99</v>
      </c>
      <c r="B109" s="92" t="str">
        <f>'G Input'!A156</f>
        <v>13D</v>
      </c>
      <c r="C109" s="109" t="str">
        <f>'G Input'!A152</f>
        <v>Team #13</v>
      </c>
      <c r="D109" s="92">
        <f>'G Input'!Z156</f>
        <v>0</v>
      </c>
      <c r="E109" s="92">
        <f>'G Input'!AA156</f>
        <v>0</v>
      </c>
      <c r="F109" s="125">
        <f t="shared" si="0"/>
        <v>0</v>
      </c>
      <c r="G109" s="125">
        <f>'G Input'!AB156</f>
        <v>0</v>
      </c>
      <c r="H109" s="136">
        <f>IF('G Input'!AB156&lt;1,0,F109/G109)</f>
        <v>0</v>
      </c>
    </row>
    <row r="110" spans="1:8" ht="12.75">
      <c r="A110" s="99">
        <v>100</v>
      </c>
      <c r="B110" s="92" t="str">
        <f>'G Input'!A157</f>
        <v>13E</v>
      </c>
      <c r="C110" s="109" t="str">
        <f>'G Input'!A152</f>
        <v>Team #13</v>
      </c>
      <c r="D110" s="92">
        <f>'G Input'!Z157</f>
        <v>0</v>
      </c>
      <c r="E110" s="92">
        <f>'G Input'!AA157</f>
        <v>0</v>
      </c>
      <c r="F110" s="125">
        <f t="shared" si="0"/>
        <v>0</v>
      </c>
      <c r="G110" s="125">
        <f>'G Input'!AB157</f>
        <v>0</v>
      </c>
      <c r="H110" s="136">
        <f>IF('G Input'!AB157&lt;1,0,F110/G110)</f>
        <v>0</v>
      </c>
    </row>
    <row r="111" spans="1:8" ht="12.75">
      <c r="A111" s="99">
        <v>101</v>
      </c>
      <c r="B111" s="92" t="str">
        <f>'G Input'!A158</f>
        <v>13F</v>
      </c>
      <c r="C111" s="109" t="str">
        <f>'G Input'!A152</f>
        <v>Team #13</v>
      </c>
      <c r="D111" s="92">
        <f>'G Input'!Z158</f>
        <v>0</v>
      </c>
      <c r="E111" s="92">
        <f>'G Input'!AA158</f>
        <v>0</v>
      </c>
      <c r="F111" s="125">
        <f t="shared" si="0"/>
        <v>0</v>
      </c>
      <c r="G111" s="125">
        <f>'G Input'!AB158</f>
        <v>0</v>
      </c>
      <c r="H111" s="136">
        <f>IF('G Input'!AB158&lt;1,0,F111/G111)</f>
        <v>0</v>
      </c>
    </row>
    <row r="112" spans="1:8" ht="12.75">
      <c r="A112" s="99">
        <v>102</v>
      </c>
      <c r="B112" s="92" t="str">
        <f>'G Input'!A159</f>
        <v>13G</v>
      </c>
      <c r="C112" s="109" t="str">
        <f>'G Input'!A152</f>
        <v>Team #13</v>
      </c>
      <c r="D112" s="92">
        <f>'G Input'!Z159</f>
        <v>0</v>
      </c>
      <c r="E112" s="92">
        <f>'G Input'!AA159</f>
        <v>0</v>
      </c>
      <c r="F112" s="125">
        <f t="shared" si="0"/>
        <v>0</v>
      </c>
      <c r="G112" s="125">
        <f>'G Input'!AB159</f>
        <v>0</v>
      </c>
      <c r="H112" s="136">
        <f>IF('G Input'!AB159&lt;1,0,F112/G112)</f>
        <v>0</v>
      </c>
    </row>
    <row r="113" spans="1:8" ht="12.75">
      <c r="A113" s="99">
        <v>103</v>
      </c>
      <c r="B113" s="92" t="str">
        <f>'G Input'!A160</f>
        <v>13H</v>
      </c>
      <c r="C113" s="109" t="str">
        <f>'G Input'!A152</f>
        <v>Team #13</v>
      </c>
      <c r="D113" s="92">
        <f>'G Input'!Z160</f>
        <v>0</v>
      </c>
      <c r="E113" s="92">
        <f>'G Input'!AA160</f>
        <v>0</v>
      </c>
      <c r="F113" s="125">
        <f t="shared" si="0"/>
        <v>0</v>
      </c>
      <c r="G113" s="125">
        <f>'G Input'!AB160</f>
        <v>0</v>
      </c>
      <c r="H113" s="136">
        <f>IF('G Input'!AB160&lt;1,0,F113/G113)</f>
        <v>0</v>
      </c>
    </row>
    <row r="114" spans="1:8" ht="12.75">
      <c r="A114" s="99">
        <v>104</v>
      </c>
      <c r="B114" s="92" t="str">
        <f>'G Input'!A165</f>
        <v>14A</v>
      </c>
      <c r="C114" s="109" t="str">
        <f>'G Input'!A164</f>
        <v>Team #14</v>
      </c>
      <c r="D114" s="92">
        <f>'G Input'!Z165</f>
        <v>0</v>
      </c>
      <c r="E114" s="92">
        <f>'G Input'!AA165</f>
        <v>0</v>
      </c>
      <c r="F114" s="125">
        <f t="shared" si="0"/>
        <v>0</v>
      </c>
      <c r="G114" s="125">
        <f>'G Input'!AB165</f>
        <v>0</v>
      </c>
      <c r="H114" s="136">
        <f>IF('G Input'!AB165&lt;1,0,F114/G114)</f>
        <v>0</v>
      </c>
    </row>
    <row r="115" spans="1:8" ht="12.75">
      <c r="A115" s="99">
        <v>105</v>
      </c>
      <c r="B115" s="92" t="str">
        <f>'G Input'!A166</f>
        <v>14B</v>
      </c>
      <c r="C115" s="109" t="str">
        <f>'G Input'!A164</f>
        <v>Team #14</v>
      </c>
      <c r="D115" s="92">
        <f>'G Input'!Z166</f>
        <v>0</v>
      </c>
      <c r="E115" s="92">
        <f>'G Input'!AA166</f>
        <v>0</v>
      </c>
      <c r="F115" s="125">
        <f t="shared" si="0"/>
        <v>0</v>
      </c>
      <c r="G115" s="125">
        <f>'G Input'!AB166</f>
        <v>0</v>
      </c>
      <c r="H115" s="136">
        <f>IF('G Input'!AB166&lt;1,0,F115/G115)</f>
        <v>0</v>
      </c>
    </row>
    <row r="116" spans="1:8" ht="12.75">
      <c r="A116" s="99">
        <v>106</v>
      </c>
      <c r="B116" s="92" t="str">
        <f>'G Input'!A167</f>
        <v>14C</v>
      </c>
      <c r="C116" s="109" t="str">
        <f>'G Input'!A164</f>
        <v>Team #14</v>
      </c>
      <c r="D116" s="92">
        <f>'G Input'!Z167</f>
        <v>0</v>
      </c>
      <c r="E116" s="92">
        <f>'G Input'!AA167</f>
        <v>0</v>
      </c>
      <c r="F116" s="125">
        <f t="shared" si="0"/>
        <v>0</v>
      </c>
      <c r="G116" s="125">
        <f>'G Input'!AB167</f>
        <v>0</v>
      </c>
      <c r="H116" s="136">
        <f>IF('G Input'!AB167&lt;1,0,F116/G116)</f>
        <v>0</v>
      </c>
    </row>
    <row r="117" spans="1:8" ht="12.75">
      <c r="A117" s="99">
        <v>107</v>
      </c>
      <c r="B117" s="92" t="str">
        <f>'G Input'!A168</f>
        <v>14D</v>
      </c>
      <c r="C117" s="109" t="str">
        <f>'G Input'!A164</f>
        <v>Team #14</v>
      </c>
      <c r="D117" s="92">
        <f>'G Input'!Z168</f>
        <v>0</v>
      </c>
      <c r="E117" s="92">
        <f>'G Input'!AA168</f>
        <v>0</v>
      </c>
      <c r="F117" s="125">
        <f t="shared" si="0"/>
        <v>0</v>
      </c>
      <c r="G117" s="125">
        <f>'G Input'!AB168</f>
        <v>0</v>
      </c>
      <c r="H117" s="136">
        <f>IF('G Input'!AB168&lt;1,0,F117/G117)</f>
        <v>0</v>
      </c>
    </row>
    <row r="118" spans="1:8" ht="12.75">
      <c r="A118" s="99">
        <v>108</v>
      </c>
      <c r="B118" s="92" t="str">
        <f>'G Input'!A169</f>
        <v>14E</v>
      </c>
      <c r="C118" s="109" t="str">
        <f>'G Input'!A164</f>
        <v>Team #14</v>
      </c>
      <c r="D118" s="92">
        <f>'G Input'!Z169</f>
        <v>0</v>
      </c>
      <c r="E118" s="92">
        <f>'G Input'!AA169</f>
        <v>0</v>
      </c>
      <c r="F118" s="125">
        <f t="shared" si="0"/>
        <v>0</v>
      </c>
      <c r="G118" s="125">
        <f>'G Input'!AB169</f>
        <v>0</v>
      </c>
      <c r="H118" s="136">
        <f>IF('G Input'!AB169&lt;1,0,F118/G118)</f>
        <v>0</v>
      </c>
    </row>
    <row r="119" spans="1:8" ht="12.75">
      <c r="A119" s="99">
        <v>109</v>
      </c>
      <c r="B119" s="92" t="str">
        <f>'G Input'!A170</f>
        <v>14F</v>
      </c>
      <c r="C119" s="109" t="str">
        <f>'G Input'!A164</f>
        <v>Team #14</v>
      </c>
      <c r="D119" s="92">
        <f>'G Input'!Z170</f>
        <v>0</v>
      </c>
      <c r="E119" s="92">
        <f>'G Input'!AA170</f>
        <v>0</v>
      </c>
      <c r="F119" s="125">
        <f t="shared" si="0"/>
        <v>0</v>
      </c>
      <c r="G119" s="125">
        <f>'G Input'!AB170</f>
        <v>0</v>
      </c>
      <c r="H119" s="136">
        <f>IF('G Input'!AB170&lt;1,0,F119/G119)</f>
        <v>0</v>
      </c>
    </row>
    <row r="120" spans="1:8" ht="12.75">
      <c r="A120" s="99">
        <v>110</v>
      </c>
      <c r="B120" s="92" t="str">
        <f>'G Input'!A171</f>
        <v>14G</v>
      </c>
      <c r="C120" s="109" t="str">
        <f>'G Input'!A164</f>
        <v>Team #14</v>
      </c>
      <c r="D120" s="92">
        <f>'G Input'!Z171</f>
        <v>0</v>
      </c>
      <c r="E120" s="92">
        <f>'G Input'!AA171</f>
        <v>0</v>
      </c>
      <c r="F120" s="125">
        <f t="shared" si="0"/>
        <v>0</v>
      </c>
      <c r="G120" s="125">
        <f>'G Input'!AB171</f>
        <v>0</v>
      </c>
      <c r="H120" s="136">
        <f>IF('G Input'!AB171&lt;1,0,F120/G120)</f>
        <v>0</v>
      </c>
    </row>
    <row r="121" spans="1:8" ht="12.75">
      <c r="A121" s="99">
        <v>111</v>
      </c>
      <c r="B121" s="92" t="str">
        <f>'G Input'!A172</f>
        <v>14H</v>
      </c>
      <c r="C121" s="133" t="str">
        <f>'G Input'!A164</f>
        <v>Team #14</v>
      </c>
      <c r="D121" s="92">
        <f>'G Input'!Z172</f>
        <v>0</v>
      </c>
      <c r="E121" s="92">
        <f>'G Input'!AA172</f>
        <v>0</v>
      </c>
      <c r="F121" s="125">
        <f t="shared" si="0"/>
        <v>0</v>
      </c>
      <c r="G121" s="125">
        <f>'G Input'!AB172</f>
        <v>0</v>
      </c>
      <c r="H121" s="136">
        <f>IF('G Input'!AB172&lt;1,0,F121/G121)</f>
        <v>0</v>
      </c>
    </row>
    <row r="122" spans="1:8" ht="12.75">
      <c r="A122" s="99">
        <v>112</v>
      </c>
      <c r="B122" s="92" t="str">
        <f>'G Input'!A177</f>
        <v>15A</v>
      </c>
      <c r="C122" t="str">
        <f>'G Input'!A176</f>
        <v>Team #15</v>
      </c>
      <c r="D122" s="92">
        <f>'G Input'!Z177</f>
        <v>0</v>
      </c>
      <c r="E122" s="92">
        <f>'G Input'!AA177</f>
        <v>0</v>
      </c>
      <c r="F122" s="125">
        <f t="shared" si="0"/>
        <v>0</v>
      </c>
      <c r="G122" s="125">
        <f>'G Input'!AB177</f>
        <v>0</v>
      </c>
      <c r="H122" s="136">
        <f>IF('G Input'!AB177&lt;1,0,F122/G122)</f>
        <v>0</v>
      </c>
    </row>
    <row r="123" spans="1:8" ht="12.75">
      <c r="A123" s="99">
        <v>113</v>
      </c>
      <c r="B123" s="92" t="str">
        <f>'G Input'!A178</f>
        <v>15B</v>
      </c>
      <c r="C123" t="str">
        <f>'G Input'!A176</f>
        <v>Team #15</v>
      </c>
      <c r="D123" s="92">
        <f>'G Input'!Z178</f>
        <v>0</v>
      </c>
      <c r="E123" s="92">
        <f>'G Input'!AA178</f>
        <v>0</v>
      </c>
      <c r="F123" s="125">
        <f t="shared" si="0"/>
        <v>0</v>
      </c>
      <c r="G123" s="125">
        <f>'G Input'!AB178</f>
        <v>0</v>
      </c>
      <c r="H123" s="136">
        <f>IF('G Input'!AB178&lt;1,0,F123/G123)</f>
        <v>0</v>
      </c>
    </row>
    <row r="124" spans="1:8" ht="12.75">
      <c r="A124" s="99">
        <v>114</v>
      </c>
      <c r="B124" s="92" t="str">
        <f>'G Input'!A179</f>
        <v>15C</v>
      </c>
      <c r="C124" t="str">
        <f>'G Input'!A176</f>
        <v>Team #15</v>
      </c>
      <c r="D124" s="92">
        <f>'G Input'!Z179</f>
        <v>0</v>
      </c>
      <c r="E124" s="92">
        <f>'G Input'!AA179</f>
        <v>0</v>
      </c>
      <c r="F124" s="125">
        <f t="shared" si="0"/>
        <v>0</v>
      </c>
      <c r="G124" s="125">
        <f>'G Input'!AB179</f>
        <v>0</v>
      </c>
      <c r="H124" s="136">
        <f>IF('G Input'!AB179&lt;1,0,F124/G124)</f>
        <v>0</v>
      </c>
    </row>
    <row r="125" spans="1:8" ht="12.75">
      <c r="A125" s="99">
        <v>115</v>
      </c>
      <c r="B125" s="92" t="str">
        <f>'G Input'!A180</f>
        <v>15D</v>
      </c>
      <c r="C125" t="str">
        <f>'G Input'!A176</f>
        <v>Team #15</v>
      </c>
      <c r="D125" s="92">
        <f>'G Input'!Z180</f>
        <v>0</v>
      </c>
      <c r="E125" s="92">
        <f>'G Input'!AA180</f>
        <v>0</v>
      </c>
      <c r="F125" s="125">
        <f t="shared" si="0"/>
        <v>0</v>
      </c>
      <c r="G125" s="125">
        <f>'G Input'!AB180</f>
        <v>0</v>
      </c>
      <c r="H125" s="136">
        <f>IF('G Input'!AB180&lt;1,0,F125/G125)</f>
        <v>0</v>
      </c>
    </row>
    <row r="126" spans="1:8" ht="12.75">
      <c r="A126" s="99">
        <v>116</v>
      </c>
      <c r="B126" s="92" t="str">
        <f>'G Input'!A181</f>
        <v>15E</v>
      </c>
      <c r="C126" t="str">
        <f>'G Input'!A176</f>
        <v>Team #15</v>
      </c>
      <c r="D126" s="92">
        <f>'G Input'!Z181</f>
        <v>0</v>
      </c>
      <c r="E126" s="92">
        <f>'G Input'!AA181</f>
        <v>0</v>
      </c>
      <c r="F126" s="125">
        <f t="shared" si="0"/>
        <v>0</v>
      </c>
      <c r="G126" s="125">
        <f>'G Input'!AB181</f>
        <v>0</v>
      </c>
      <c r="H126" s="136">
        <f>IF('G Input'!AB181&lt;1,0,F126/G126)</f>
        <v>0</v>
      </c>
    </row>
    <row r="127" spans="1:8" ht="12.75">
      <c r="A127" s="99">
        <v>117</v>
      </c>
      <c r="B127" s="92" t="str">
        <f>'G Input'!A182</f>
        <v>15F</v>
      </c>
      <c r="C127" t="str">
        <f>'G Input'!A176</f>
        <v>Team #15</v>
      </c>
      <c r="D127" s="92">
        <f>'G Input'!Z182</f>
        <v>0</v>
      </c>
      <c r="E127" s="92">
        <f>'G Input'!AA182</f>
        <v>0</v>
      </c>
      <c r="F127" s="125">
        <f t="shared" si="0"/>
        <v>0</v>
      </c>
      <c r="G127" s="125">
        <f>'G Input'!AB182</f>
        <v>0</v>
      </c>
      <c r="H127" s="136">
        <f>IF('G Input'!AB182&lt;1,0,F127/G127)</f>
        <v>0</v>
      </c>
    </row>
    <row r="128" spans="1:8" ht="12.75">
      <c r="A128" s="99">
        <v>118</v>
      </c>
      <c r="B128" s="92" t="str">
        <f>'G Input'!A183</f>
        <v>15G</v>
      </c>
      <c r="C128" t="str">
        <f>'G Input'!A176</f>
        <v>Team #15</v>
      </c>
      <c r="D128" s="92">
        <f>'G Input'!Z183</f>
        <v>0</v>
      </c>
      <c r="E128" s="92">
        <f>'G Input'!AA183</f>
        <v>0</v>
      </c>
      <c r="F128" s="125">
        <f t="shared" si="0"/>
        <v>0</v>
      </c>
      <c r="G128" s="125">
        <f>'G Input'!AB183</f>
        <v>0</v>
      </c>
      <c r="H128" s="136">
        <f>IF('G Input'!AB183&lt;1,0,F128/G128)</f>
        <v>0</v>
      </c>
    </row>
    <row r="129" spans="1:8" ht="12.75">
      <c r="A129" s="99">
        <v>119</v>
      </c>
      <c r="B129" s="92" t="str">
        <f>'G Input'!A184</f>
        <v>15H</v>
      </c>
      <c r="C129" t="str">
        <f>'G Input'!A176</f>
        <v>Team #15</v>
      </c>
      <c r="D129" s="92">
        <f>'G Input'!Z184</f>
        <v>0</v>
      </c>
      <c r="E129" s="92">
        <f>'G Input'!AA184</f>
        <v>0</v>
      </c>
      <c r="F129" s="125">
        <f t="shared" si="0"/>
        <v>0</v>
      </c>
      <c r="G129" s="125">
        <f>'G Input'!AB184</f>
        <v>0</v>
      </c>
      <c r="H129" s="136">
        <f>IF('G Input'!AB184&lt;1,0,F129/G129)</f>
        <v>0</v>
      </c>
    </row>
    <row r="130" spans="1:8" ht="12.75">
      <c r="A130" s="99">
        <v>120</v>
      </c>
      <c r="B130" s="92" t="str">
        <f>'G Input'!A189</f>
        <v>16A</v>
      </c>
      <c r="C130" t="str">
        <f>'G Input'!A188</f>
        <v>Team #16</v>
      </c>
      <c r="D130" s="92">
        <f>'G Input'!Z189</f>
        <v>0</v>
      </c>
      <c r="E130" s="92">
        <f>'G Input'!AA189</f>
        <v>0</v>
      </c>
      <c r="F130" s="125">
        <f t="shared" si="0"/>
        <v>0</v>
      </c>
      <c r="G130" s="125">
        <f>'G Input'!AB189</f>
        <v>0</v>
      </c>
      <c r="H130" s="136">
        <f>IF('G Input'!AB189&lt;1,0,F130/G130)</f>
        <v>0</v>
      </c>
    </row>
    <row r="131" spans="1:8" ht="12.75">
      <c r="A131" s="99">
        <v>121</v>
      </c>
      <c r="B131" s="92" t="str">
        <f>'G Input'!A190</f>
        <v>16B</v>
      </c>
      <c r="C131" t="str">
        <f>'G Input'!A188</f>
        <v>Team #16</v>
      </c>
      <c r="D131" s="92">
        <f>'G Input'!Z190</f>
        <v>0</v>
      </c>
      <c r="E131" s="92">
        <f>'G Input'!AA190</f>
        <v>0</v>
      </c>
      <c r="F131" s="125">
        <f t="shared" si="0"/>
        <v>0</v>
      </c>
      <c r="G131" s="125">
        <f>'G Input'!AB190</f>
        <v>0</v>
      </c>
      <c r="H131" s="136">
        <f>IF('G Input'!AB190&lt;1,0,F131/G131)</f>
        <v>0</v>
      </c>
    </row>
    <row r="132" spans="1:8" ht="12.75">
      <c r="A132" s="99">
        <v>122</v>
      </c>
      <c r="B132" s="92" t="str">
        <f>'G Input'!A191</f>
        <v>16C</v>
      </c>
      <c r="C132" t="str">
        <f>'G Input'!A188</f>
        <v>Team #16</v>
      </c>
      <c r="D132" s="92">
        <f>'G Input'!Z191</f>
        <v>0</v>
      </c>
      <c r="E132" s="92">
        <f>'G Input'!AA191</f>
        <v>0</v>
      </c>
      <c r="F132" s="125">
        <f t="shared" si="0"/>
        <v>0</v>
      </c>
      <c r="G132" s="125">
        <f>'G Input'!AB191</f>
        <v>0</v>
      </c>
      <c r="H132" s="136">
        <f>IF('G Input'!AB191&lt;1,0,F132/G132)</f>
        <v>0</v>
      </c>
    </row>
    <row r="133" spans="1:8" ht="12.75">
      <c r="A133" s="99">
        <v>123</v>
      </c>
      <c r="B133" s="92" t="str">
        <f>'G Input'!A192</f>
        <v>16D</v>
      </c>
      <c r="C133" t="str">
        <f>'G Input'!A188</f>
        <v>Team #16</v>
      </c>
      <c r="D133" s="92">
        <f>'G Input'!Z192</f>
        <v>0</v>
      </c>
      <c r="E133" s="92">
        <f>'G Input'!AA192</f>
        <v>0</v>
      </c>
      <c r="F133" s="125">
        <f t="shared" si="0"/>
        <v>0</v>
      </c>
      <c r="G133" s="125">
        <f>'G Input'!AB192</f>
        <v>0</v>
      </c>
      <c r="H133" s="136">
        <f>IF('G Input'!AB192&lt;1,0,F133/G133)</f>
        <v>0</v>
      </c>
    </row>
    <row r="134" spans="1:8" ht="12.75">
      <c r="A134" s="99">
        <v>124</v>
      </c>
      <c r="B134" s="92" t="str">
        <f>'G Input'!A193</f>
        <v>16E</v>
      </c>
      <c r="C134" t="str">
        <f>'G Input'!A188</f>
        <v>Team #16</v>
      </c>
      <c r="D134" s="92">
        <f>'G Input'!Z193</f>
        <v>0</v>
      </c>
      <c r="E134" s="92">
        <f>'G Input'!AA193</f>
        <v>0</v>
      </c>
      <c r="F134" s="125">
        <f t="shared" si="0"/>
        <v>0</v>
      </c>
      <c r="G134" s="125">
        <f>'G Input'!AB193</f>
        <v>0</v>
      </c>
      <c r="H134" s="136">
        <f>IF('G Input'!AB193&lt;1,0,F134/G134)</f>
        <v>0</v>
      </c>
    </row>
    <row r="135" spans="1:8" ht="12.75">
      <c r="A135" s="99">
        <v>125</v>
      </c>
      <c r="B135" s="92" t="str">
        <f>'G Input'!A194</f>
        <v>16F</v>
      </c>
      <c r="C135" t="str">
        <f>'G Input'!A188</f>
        <v>Team #16</v>
      </c>
      <c r="D135" s="92">
        <f>'G Input'!Z194</f>
        <v>0</v>
      </c>
      <c r="E135" s="92">
        <f>'G Input'!AA194</f>
        <v>0</v>
      </c>
      <c r="F135" s="125">
        <f t="shared" si="0"/>
        <v>0</v>
      </c>
      <c r="G135" s="125">
        <f>'G Input'!AB194</f>
        <v>0</v>
      </c>
      <c r="H135" s="136">
        <f>IF('G Input'!AB194&lt;1,0,F135/G135)</f>
        <v>0</v>
      </c>
    </row>
    <row r="136" spans="1:8" ht="12.75">
      <c r="A136" s="99">
        <v>126</v>
      </c>
      <c r="B136" s="92" t="str">
        <f>'G Input'!A195</f>
        <v>16G</v>
      </c>
      <c r="C136" t="str">
        <f>'G Input'!A188</f>
        <v>Team #16</v>
      </c>
      <c r="D136" s="92">
        <f>'G Input'!Z195</f>
        <v>0</v>
      </c>
      <c r="E136" s="92">
        <f>'G Input'!AA195</f>
        <v>0</v>
      </c>
      <c r="F136" s="125">
        <f t="shared" si="0"/>
        <v>0</v>
      </c>
      <c r="G136" s="125">
        <f>'G Input'!AB195</f>
        <v>0</v>
      </c>
      <c r="H136" s="136">
        <f>IF('G Input'!AB195&lt;1,0,F136/G136)</f>
        <v>0</v>
      </c>
    </row>
    <row r="137" spans="1:8" ht="12.75">
      <c r="A137" s="99">
        <v>127</v>
      </c>
      <c r="B137" s="92" t="str">
        <f>'G Input'!A196</f>
        <v>16H</v>
      </c>
      <c r="C137" t="str">
        <f>'G Input'!A188</f>
        <v>Team #16</v>
      </c>
      <c r="D137" s="92">
        <f>'G Input'!Z196</f>
        <v>0</v>
      </c>
      <c r="E137" s="92">
        <f>'G Input'!AA196</f>
        <v>0</v>
      </c>
      <c r="F137" s="125">
        <f t="shared" si="0"/>
        <v>0</v>
      </c>
      <c r="G137" s="125">
        <f>'G Input'!AB196</f>
        <v>0</v>
      </c>
      <c r="H137" s="136">
        <f>IF('G Input'!AB196&lt;1,0,F137/G137)</f>
        <v>0</v>
      </c>
    </row>
    <row r="138" ht="12.75">
      <c r="A138" s="99">
        <v>128</v>
      </c>
    </row>
    <row r="140" ht="12.75">
      <c r="G140" s="92">
        <f>SUM(G11:G137)/40</f>
        <v>44.5</v>
      </c>
    </row>
  </sheetData>
  <sheetProtection/>
  <mergeCells count="4">
    <mergeCell ref="A2:H2"/>
    <mergeCell ref="A4:H4"/>
    <mergeCell ref="A5:H5"/>
    <mergeCell ref="A6:H6"/>
  </mergeCells>
  <conditionalFormatting sqref="G1 G3 F2 G7:G10 G138:G65536">
    <cfRule type="cellIs" priority="4" dxfId="2" operator="lessThan" stopIfTrue="1">
      <formula>28</formula>
    </cfRule>
  </conditionalFormatting>
  <conditionalFormatting sqref="G81:G137 G11:G73">
    <cfRule type="cellIs" priority="3" dxfId="0" operator="lessThan" stopIfTrue="1">
      <formula>32</formula>
    </cfRule>
  </conditionalFormatting>
  <conditionalFormatting sqref="G74:G80">
    <cfRule type="cellIs" priority="1" dxfId="0" operator="lessThan" stopIfTrue="1">
      <formula>32</formula>
    </cfRule>
  </conditionalFormatting>
  <printOptions horizontalCentered="1"/>
  <pageMargins left="0.25" right="0.25" top="0.25" bottom="0.25" header="0.5" footer="0.5"/>
  <pageSetup fitToHeight="1" fitToWidth="1"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M26"/>
  <sheetViews>
    <sheetView zoomScalePageLayoutView="0" workbookViewId="0" topLeftCell="A1">
      <pane xSplit="2" ySplit="1" topLeftCell="C2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A1" sqref="A1:M19"/>
    </sheetView>
  </sheetViews>
  <sheetFormatPr defaultColWidth="8.7109375" defaultRowHeight="12.75"/>
  <cols>
    <col min="1" max="1" width="6.421875" style="0" customWidth="1"/>
    <col min="2" max="2" width="16.28125" style="0" customWidth="1"/>
  </cols>
  <sheetData>
    <row r="1" spans="1:13" ht="24">
      <c r="A1" s="293" t="s">
        <v>316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</row>
    <row r="2" spans="1:13" ht="12.75" customHeight="1">
      <c r="A2" s="206"/>
      <c r="B2" s="206"/>
      <c r="C2" s="206"/>
      <c r="D2" s="206"/>
      <c r="E2" s="206"/>
      <c r="F2" s="206"/>
      <c r="G2" s="177"/>
      <c r="H2" s="206"/>
      <c r="I2" s="206"/>
      <c r="J2" s="206"/>
      <c r="K2" s="206"/>
      <c r="L2" s="206"/>
      <c r="M2" s="206"/>
    </row>
    <row r="3" spans="1:13" ht="12.75">
      <c r="A3" s="57"/>
      <c r="B3" s="57"/>
      <c r="C3" s="104"/>
      <c r="D3" s="104"/>
      <c r="E3" s="104"/>
      <c r="F3" s="104"/>
      <c r="G3" s="92" t="str">
        <f>'B Input'!F2</f>
        <v>Mt Hood Lanes</v>
      </c>
      <c r="H3" s="57"/>
      <c r="I3" s="57"/>
      <c r="J3" s="57"/>
      <c r="K3" s="57"/>
      <c r="L3" s="104"/>
      <c r="M3" s="104"/>
    </row>
    <row r="4" spans="1:13" ht="12.75">
      <c r="A4" s="57"/>
      <c r="B4" s="57"/>
      <c r="C4" s="104"/>
      <c r="D4" s="104"/>
      <c r="E4" s="104"/>
      <c r="F4" s="104"/>
      <c r="G4" s="108">
        <f>'B Input'!F3</f>
        <v>45319</v>
      </c>
      <c r="H4" s="57"/>
      <c r="I4" s="57"/>
      <c r="J4" s="104"/>
      <c r="K4" s="57"/>
      <c r="L4" s="104"/>
      <c r="M4" s="104"/>
    </row>
    <row r="5" spans="1:13" ht="12.75">
      <c r="A5" s="207"/>
      <c r="B5" s="207"/>
      <c r="C5" s="207"/>
      <c r="D5" s="207"/>
      <c r="E5" s="207"/>
      <c r="F5" s="207"/>
      <c r="G5" s="37" t="s">
        <v>319</v>
      </c>
      <c r="H5" s="207"/>
      <c r="I5" s="207"/>
      <c r="J5" s="207"/>
      <c r="K5" s="207"/>
      <c r="L5" s="207"/>
      <c r="M5" s="207"/>
    </row>
    <row r="6" spans="1:11" ht="13.5" thickBot="1">
      <c r="A6" s="35"/>
      <c r="B6" s="36"/>
      <c r="E6" s="36"/>
      <c r="F6" s="36"/>
      <c r="G6" s="36"/>
      <c r="H6" s="36"/>
      <c r="I6" s="36"/>
      <c r="J6" s="36"/>
      <c r="K6" s="36"/>
    </row>
    <row r="7" spans="1:13" ht="13.5" thickBot="1">
      <c r="A7" s="35"/>
      <c r="B7" s="294" t="s">
        <v>15</v>
      </c>
      <c r="C7" s="296" t="s">
        <v>16</v>
      </c>
      <c r="D7" s="297"/>
      <c r="E7" s="297"/>
      <c r="F7" s="297"/>
      <c r="G7" s="297"/>
      <c r="H7" s="297"/>
      <c r="I7" s="297"/>
      <c r="J7" s="297"/>
      <c r="K7" s="297"/>
      <c r="L7" s="297"/>
      <c r="M7" s="298"/>
    </row>
    <row r="8" spans="1:13" ht="13.5" thickBot="1">
      <c r="A8" s="35"/>
      <c r="B8" s="295"/>
      <c r="C8" s="38" t="s">
        <v>17</v>
      </c>
      <c r="D8" s="38" t="s">
        <v>18</v>
      </c>
      <c r="E8" s="38" t="s">
        <v>19</v>
      </c>
      <c r="F8" s="38" t="s">
        <v>20</v>
      </c>
      <c r="G8" s="38" t="s">
        <v>21</v>
      </c>
      <c r="H8" s="38" t="s">
        <v>22</v>
      </c>
      <c r="I8" s="38" t="s">
        <v>23</v>
      </c>
      <c r="J8" s="38" t="s">
        <v>24</v>
      </c>
      <c r="K8" s="38" t="s">
        <v>25</v>
      </c>
      <c r="L8" s="38" t="s">
        <v>26</v>
      </c>
      <c r="M8" s="39" t="s">
        <v>2</v>
      </c>
    </row>
    <row r="9" spans="1:13" ht="13.5" thickBot="1">
      <c r="A9" s="35"/>
      <c r="B9" s="40"/>
      <c r="C9" s="41"/>
      <c r="D9" s="41"/>
      <c r="E9" s="41"/>
      <c r="F9" s="41"/>
      <c r="G9" s="41"/>
      <c r="H9" s="41"/>
      <c r="I9" s="41"/>
      <c r="J9" s="42"/>
      <c r="K9" s="41"/>
      <c r="L9" s="42"/>
      <c r="M9" s="42"/>
    </row>
    <row r="10" spans="1:13" ht="12.75">
      <c r="A10" s="35"/>
      <c r="B10" s="179"/>
      <c r="C10" s="180"/>
      <c r="D10" s="180"/>
      <c r="E10" s="180"/>
      <c r="F10" s="180"/>
      <c r="G10" s="180"/>
      <c r="H10" s="180"/>
      <c r="I10" s="180"/>
      <c r="J10" s="103"/>
      <c r="K10" s="180"/>
      <c r="L10" s="103"/>
      <c r="M10" s="103"/>
    </row>
    <row r="11" spans="1:13" ht="13.5">
      <c r="A11" s="194">
        <v>1</v>
      </c>
      <c r="B11" s="57" t="str">
        <f>'B Input'!A20</f>
        <v>Hermiston </v>
      </c>
      <c r="C11" s="44">
        <f>'B Input'!C29+'B Input'!D29</f>
        <v>323</v>
      </c>
      <c r="D11" s="44">
        <f>'B Input'!E29+'B Input'!F29</f>
        <v>418</v>
      </c>
      <c r="E11" s="44">
        <f>'B Input'!G29+'B Input'!H29</f>
        <v>341</v>
      </c>
      <c r="F11" s="44">
        <f>'B Input'!I29+'B Input'!J29</f>
        <v>301</v>
      </c>
      <c r="G11" s="44">
        <f>'B Input'!K29+'B Input'!L29</f>
        <v>371</v>
      </c>
      <c r="H11" s="44">
        <f>'B Input'!M29+'B Input'!N29</f>
        <v>425</v>
      </c>
      <c r="I11" s="44">
        <f>'B Input'!O29+'B Input'!P29</f>
        <v>297</v>
      </c>
      <c r="J11" s="44">
        <f>'B Input'!Q29+'B Input'!R29</f>
        <v>358</v>
      </c>
      <c r="K11" s="44">
        <f>'B Input'!S29+'B Input'!T29</f>
        <v>418</v>
      </c>
      <c r="L11" s="44">
        <f>'B Input'!U29+'B Input'!V29</f>
        <v>322</v>
      </c>
      <c r="M11" s="45">
        <f>SUM(C11:L11)</f>
        <v>3574</v>
      </c>
    </row>
    <row r="12" spans="1:13" ht="13.5">
      <c r="A12" s="43">
        <v>2</v>
      </c>
      <c r="B12" s="57" t="str">
        <f>'B Input'!A56</f>
        <v>Oregon City Black</v>
      </c>
      <c r="C12" s="44">
        <f>'B Input'!C65+'B Input'!D65</f>
        <v>340</v>
      </c>
      <c r="D12" s="44">
        <f>'B Input'!E65+'B Input'!F65</f>
        <v>326</v>
      </c>
      <c r="E12" s="44">
        <f>'B Input'!G65+'B Input'!H65</f>
        <v>325</v>
      </c>
      <c r="F12" s="44">
        <f>'B Input'!I65+'B Input'!J65</f>
        <v>254</v>
      </c>
      <c r="G12" s="44">
        <f>'B Input'!K65+'B Input'!L65</f>
        <v>309</v>
      </c>
      <c r="H12" s="44">
        <f>'B Input'!M65+'B Input'!N65</f>
        <v>321</v>
      </c>
      <c r="I12" s="44">
        <f>'B Input'!O65+'B Input'!P65</f>
        <v>301</v>
      </c>
      <c r="J12" s="44">
        <f>'B Input'!Q65+'B Input'!R65</f>
        <v>310</v>
      </c>
      <c r="K12" s="44">
        <f>'B Input'!S65+'B Input'!T65</f>
        <v>443</v>
      </c>
      <c r="L12" s="44">
        <f>'B Input'!U65+'B Input'!V65</f>
        <v>322</v>
      </c>
      <c r="M12" s="45">
        <f>SUM(C12:L12)</f>
        <v>3251</v>
      </c>
    </row>
    <row r="13" spans="1:13" ht="13.5">
      <c r="A13" s="43">
        <v>3</v>
      </c>
      <c r="B13" s="57" t="str">
        <f>'B Input'!A44</f>
        <v>Lakeridge #2</v>
      </c>
      <c r="C13" s="44">
        <f>'B Input'!C53+'B Input'!D53</f>
        <v>302</v>
      </c>
      <c r="D13" s="44">
        <f>'B Input'!E53+'B Input'!F53</f>
        <v>315</v>
      </c>
      <c r="E13" s="44">
        <f>'B Input'!G53+'B Input'!H53</f>
        <v>361</v>
      </c>
      <c r="F13" s="44">
        <f>'B Input'!I53+'B Input'!J53</f>
        <v>287</v>
      </c>
      <c r="G13" s="44">
        <f>'B Input'!K53+'B Input'!L53</f>
        <v>315</v>
      </c>
      <c r="H13" s="44">
        <f>'B Input'!M53+'B Input'!N53</f>
        <v>375</v>
      </c>
      <c r="I13" s="44">
        <f>'B Input'!O53+'B Input'!P53</f>
        <v>281</v>
      </c>
      <c r="J13" s="44">
        <f>'B Input'!Q53+'B Input'!R53</f>
        <v>313</v>
      </c>
      <c r="K13" s="44">
        <f>'B Input'!S53+'B Input'!T53</f>
        <v>285</v>
      </c>
      <c r="L13" s="44">
        <f>'B Input'!U53+'B Input'!V53</f>
        <v>306</v>
      </c>
      <c r="M13" s="45">
        <f>SUM(C13:L13)</f>
        <v>3140</v>
      </c>
    </row>
    <row r="14" spans="1:13" ht="13.5">
      <c r="A14" s="43">
        <v>4</v>
      </c>
      <c r="B14" s="57" t="str">
        <f>'B Input'!A104</f>
        <v>Wilsonville</v>
      </c>
      <c r="C14" s="44">
        <f>'B Input'!C113+'B Input'!D113</f>
        <v>308</v>
      </c>
      <c r="D14" s="44">
        <f>'B Input'!E113+'B Input'!F113</f>
        <v>298</v>
      </c>
      <c r="E14" s="44">
        <f>'B Input'!G113+'B Input'!H113</f>
        <v>347</v>
      </c>
      <c r="F14" s="44">
        <f>'B Input'!I113+'B Input'!J113</f>
        <v>264</v>
      </c>
      <c r="G14" s="44">
        <f>'B Input'!K113+'B Input'!L113</f>
        <v>364</v>
      </c>
      <c r="H14" s="44">
        <f>'B Input'!M113+'B Input'!N113</f>
        <v>273</v>
      </c>
      <c r="I14" s="44">
        <f>'B Input'!O113+'B Input'!P113</f>
        <v>307</v>
      </c>
      <c r="J14" s="44">
        <f>'B Input'!Q113+'B Input'!R113</f>
        <v>281</v>
      </c>
      <c r="K14" s="44">
        <f>'B Input'!S113+'B Input'!T113</f>
        <v>254</v>
      </c>
      <c r="L14" s="44">
        <f>'B Input'!U113+'B Input'!V113</f>
        <v>306</v>
      </c>
      <c r="M14" s="45">
        <f>SUM(C14:L14)</f>
        <v>3002</v>
      </c>
    </row>
    <row r="15" spans="1:13" ht="13.5">
      <c r="A15" s="43">
        <v>5</v>
      </c>
      <c r="B15" s="57" t="str">
        <f>'B Input'!A92</f>
        <v>Benson #1</v>
      </c>
      <c r="C15" s="44">
        <f>'B Input'!C101+'B Input'!D101</f>
        <v>260</v>
      </c>
      <c r="D15" s="44">
        <f>'B Input'!E101+'B Input'!F101</f>
        <v>320</v>
      </c>
      <c r="E15" s="44">
        <f>'B Input'!G101+'B Input'!H101</f>
        <v>279</v>
      </c>
      <c r="F15" s="44">
        <f>'B Input'!I101+'B Input'!J101</f>
        <v>246</v>
      </c>
      <c r="G15" s="44">
        <f>'B Input'!K101+'B Input'!L101</f>
        <v>283</v>
      </c>
      <c r="H15" s="44">
        <f>'B Input'!M101+'B Input'!N101</f>
        <v>262</v>
      </c>
      <c r="I15" s="44">
        <f>'B Input'!O101+'B Input'!P101</f>
        <v>317</v>
      </c>
      <c r="J15" s="44">
        <f>'B Input'!Q101+'B Input'!R101</f>
        <v>314</v>
      </c>
      <c r="K15" s="44">
        <f>'B Input'!S101+'B Input'!T101</f>
        <v>328</v>
      </c>
      <c r="L15" s="44">
        <f>'B Input'!U101+'B Input'!V101</f>
        <v>304</v>
      </c>
      <c r="M15" s="45">
        <f>SUM(C15:L15)</f>
        <v>2913</v>
      </c>
    </row>
    <row r="16" spans="1:13" ht="14.25" thickBot="1">
      <c r="A16" s="43">
        <v>6</v>
      </c>
      <c r="B16" s="312" t="str">
        <f>'B Input'!A8</f>
        <v>Hermiston - Echo</v>
      </c>
      <c r="C16" s="313">
        <f>'B Input'!C17+'B Input'!D17</f>
        <v>320</v>
      </c>
      <c r="D16" s="313">
        <f>'B Input'!E17+'B Input'!F17</f>
        <v>267</v>
      </c>
      <c r="E16" s="313">
        <f>'B Input'!G17+'B Input'!H17</f>
        <v>280</v>
      </c>
      <c r="F16" s="313">
        <f>'B Input'!I17+'B Input'!J17</f>
        <v>304</v>
      </c>
      <c r="G16" s="313">
        <f>'B Input'!K17+'B Input'!L17</f>
        <v>262</v>
      </c>
      <c r="H16" s="313">
        <f>'B Input'!M17+'B Input'!N17</f>
        <v>254</v>
      </c>
      <c r="I16" s="313">
        <f>'B Input'!O17+'B Input'!P17</f>
        <v>280</v>
      </c>
      <c r="J16" s="313">
        <f>'B Input'!Q17+'B Input'!R17</f>
        <v>338</v>
      </c>
      <c r="K16" s="313">
        <f>'B Input'!S17+'B Input'!T17</f>
        <v>251</v>
      </c>
      <c r="L16" s="313">
        <f>'B Input'!U17+'B Input'!V17</f>
        <v>244</v>
      </c>
      <c r="M16" s="314">
        <f>SUM(C16:L16)</f>
        <v>2800</v>
      </c>
    </row>
    <row r="17" spans="1:13" ht="13.5">
      <c r="A17" s="43">
        <v>7</v>
      </c>
      <c r="B17" s="316" t="str">
        <f>'B Input'!A68</f>
        <v>Oregon City Red</v>
      </c>
      <c r="C17" s="315">
        <f>'B Input'!C77+'B Input'!D77</f>
        <v>282</v>
      </c>
      <c r="D17" s="315">
        <f>'B Input'!E77+'B Input'!F77</f>
        <v>222</v>
      </c>
      <c r="E17" s="315">
        <f>'B Input'!G77+'B Input'!H77</f>
        <v>302</v>
      </c>
      <c r="F17" s="315">
        <f>'B Input'!I77+'B Input'!J77</f>
        <v>218</v>
      </c>
      <c r="G17" s="44">
        <f>'B Input'!K77+'B Input'!L77</f>
        <v>234</v>
      </c>
      <c r="H17" s="44">
        <f>'B Input'!M77+'B Input'!N77</f>
        <v>290</v>
      </c>
      <c r="I17" s="44">
        <f>'B Input'!O77+'B Input'!P77</f>
        <v>251</v>
      </c>
      <c r="J17" s="44">
        <f>'B Input'!Q77+'B Input'!R77</f>
        <v>254</v>
      </c>
      <c r="K17" s="44">
        <f>'B Input'!S77+'B Input'!T77</f>
        <v>268</v>
      </c>
      <c r="L17" s="44">
        <f>'B Input'!U77+'B Input'!V77</f>
        <v>298</v>
      </c>
      <c r="M17" s="45">
        <f>SUM(C17:L17)</f>
        <v>2619</v>
      </c>
    </row>
    <row r="18" spans="1:13" ht="13.5">
      <c r="A18" s="43">
        <v>8</v>
      </c>
      <c r="B18" s="57" t="str">
        <f>'B Input'!A80</f>
        <v>Oregon City White</v>
      </c>
      <c r="C18" s="44">
        <f>'B Input'!C89+'B Input'!D89</f>
        <v>182</v>
      </c>
      <c r="D18" s="44">
        <f>'B Input'!E89+'B Input'!F89</f>
        <v>220</v>
      </c>
      <c r="E18" s="44">
        <f>'B Input'!G89+'B Input'!H89</f>
        <v>201</v>
      </c>
      <c r="F18" s="44">
        <f>'B Input'!I89+'B Input'!J89</f>
        <v>221</v>
      </c>
      <c r="G18" s="44">
        <f>'B Input'!K89+'B Input'!L89</f>
        <v>142</v>
      </c>
      <c r="H18" s="44">
        <f>'B Input'!M89+'B Input'!N89</f>
        <v>227</v>
      </c>
      <c r="I18" s="44">
        <f>'B Input'!O89+'B Input'!P89</f>
        <v>182</v>
      </c>
      <c r="J18" s="44">
        <f>'B Input'!Q89+'B Input'!R89</f>
        <v>259</v>
      </c>
      <c r="K18" s="44">
        <f>'B Input'!S89+'B Input'!T89</f>
        <v>212</v>
      </c>
      <c r="L18" s="44">
        <f>'B Input'!U89+'B Input'!V89</f>
        <v>203</v>
      </c>
      <c r="M18" s="45">
        <f>SUM(C18:L18)</f>
        <v>2049</v>
      </c>
    </row>
    <row r="19" spans="1:13" ht="13.5">
      <c r="A19" s="43">
        <v>9</v>
      </c>
      <c r="B19" s="57" t="str">
        <f>'B Input'!A32</f>
        <v>Lakeridge #1</v>
      </c>
      <c r="C19" s="44">
        <f>'B Input'!C41+'B Input'!D41</f>
        <v>132</v>
      </c>
      <c r="D19" s="44">
        <f>'B Input'!E41+'B Input'!F41</f>
        <v>145</v>
      </c>
      <c r="E19" s="44">
        <f>'B Input'!G41+'B Input'!H41</f>
        <v>145</v>
      </c>
      <c r="F19" s="44">
        <f>'B Input'!I41+'B Input'!J41</f>
        <v>148</v>
      </c>
      <c r="G19" s="44">
        <f>'B Input'!K41+'B Input'!L41</f>
        <v>134</v>
      </c>
      <c r="H19" s="44">
        <f>'B Input'!M41+'B Input'!N41</f>
        <v>170</v>
      </c>
      <c r="I19" s="44">
        <f>'B Input'!O41+'B Input'!P41</f>
        <v>147</v>
      </c>
      <c r="J19" s="44">
        <f>'B Input'!Q41+'B Input'!R41</f>
        <v>170</v>
      </c>
      <c r="K19" s="44">
        <f>'B Input'!S41+'B Input'!T41</f>
        <v>141</v>
      </c>
      <c r="L19" s="44">
        <f>'B Input'!U41+'B Input'!V41</f>
        <v>129</v>
      </c>
      <c r="M19" s="45">
        <f>SUM(C19:L19)</f>
        <v>1461</v>
      </c>
    </row>
    <row r="20" spans="1:13" ht="13.5">
      <c r="A20" s="43">
        <v>10</v>
      </c>
      <c r="B20" s="57" t="str">
        <f>'B Input'!A116</f>
        <v>Team #10</v>
      </c>
      <c r="C20" s="44">
        <f>'B Input'!C125+'B Input'!D125</f>
        <v>0</v>
      </c>
      <c r="D20" s="44">
        <f>'B Input'!E125+'B Input'!F125</f>
        <v>0</v>
      </c>
      <c r="E20" s="44">
        <f>'B Input'!G125+'B Input'!H125</f>
        <v>0</v>
      </c>
      <c r="F20" s="44">
        <f>'B Input'!I125+'B Input'!J125</f>
        <v>0</v>
      </c>
      <c r="G20" s="44">
        <f>'B Input'!K125+'B Input'!L125</f>
        <v>0</v>
      </c>
      <c r="H20" s="44">
        <f>'B Input'!M125+'B Input'!N125</f>
        <v>0</v>
      </c>
      <c r="I20" s="44">
        <f>'B Input'!O125+'B Input'!P125</f>
        <v>0</v>
      </c>
      <c r="J20" s="44">
        <f>'B Input'!Q125+'B Input'!R125</f>
        <v>0</v>
      </c>
      <c r="K20" s="44">
        <f>'B Input'!S125+'B Input'!T125</f>
        <v>0</v>
      </c>
      <c r="L20" s="44">
        <f>'B Input'!U125+'B Input'!V125</f>
        <v>0</v>
      </c>
      <c r="M20" s="45">
        <f>SUM(C20:L20)</f>
        <v>0</v>
      </c>
    </row>
    <row r="21" spans="1:13" ht="13.5">
      <c r="A21" s="43">
        <v>11</v>
      </c>
      <c r="B21" s="57" t="str">
        <f>'B Input'!A128</f>
        <v>Team #11</v>
      </c>
      <c r="C21" s="44">
        <f>'B Input'!C137+'B Input'!D137</f>
        <v>0</v>
      </c>
      <c r="D21" s="44">
        <f>'B Input'!E137+'B Input'!F137</f>
        <v>0</v>
      </c>
      <c r="E21" s="44">
        <f>'B Input'!G137+'B Input'!H137</f>
        <v>0</v>
      </c>
      <c r="F21" s="44">
        <f>'B Input'!I137+'B Input'!J137</f>
        <v>0</v>
      </c>
      <c r="G21" s="44">
        <f>'B Input'!K137+'B Input'!L137</f>
        <v>0</v>
      </c>
      <c r="H21" s="44">
        <f>'B Input'!M137+'B Input'!N137</f>
        <v>0</v>
      </c>
      <c r="I21" s="44">
        <f>'B Input'!O137+'B Input'!P137</f>
        <v>0</v>
      </c>
      <c r="J21" s="44">
        <f>'B Input'!Q137+'B Input'!R137</f>
        <v>0</v>
      </c>
      <c r="K21" s="44">
        <f>'B Input'!S137+'B Input'!T137</f>
        <v>0</v>
      </c>
      <c r="L21" s="44">
        <f>'B Input'!U137+'B Input'!V137</f>
        <v>0</v>
      </c>
      <c r="M21" s="45">
        <f>SUM(C21:L21)</f>
        <v>0</v>
      </c>
    </row>
    <row r="22" spans="1:13" ht="13.5">
      <c r="A22" s="43">
        <v>12</v>
      </c>
      <c r="B22" s="57" t="str">
        <f>'B Input'!A140</f>
        <v>Team #12</v>
      </c>
      <c r="C22" s="44">
        <f>'B Input'!C149+'B Input'!D149</f>
        <v>0</v>
      </c>
      <c r="D22" s="44">
        <f>'B Input'!E149+'B Input'!F149</f>
        <v>0</v>
      </c>
      <c r="E22" s="44">
        <f>'B Input'!G149+'B Input'!H149</f>
        <v>0</v>
      </c>
      <c r="F22" s="44">
        <f>'B Input'!I149+'B Input'!J149</f>
        <v>0</v>
      </c>
      <c r="G22" s="44">
        <f>'B Input'!K149+'B Input'!L149</f>
        <v>0</v>
      </c>
      <c r="H22" s="44">
        <f>'B Input'!M149+'B Input'!N149</f>
        <v>0</v>
      </c>
      <c r="I22" s="44">
        <f>'B Input'!O149+'B Input'!P149</f>
        <v>0</v>
      </c>
      <c r="J22" s="44">
        <f>'B Input'!Q149+'B Input'!R149</f>
        <v>0</v>
      </c>
      <c r="K22" s="44">
        <f>'B Input'!S149+'B Input'!T149</f>
        <v>0</v>
      </c>
      <c r="L22" s="44">
        <f>'B Input'!U149+'B Input'!V149</f>
        <v>0</v>
      </c>
      <c r="M22" s="45">
        <f>SUM(C22:L22)</f>
        <v>0</v>
      </c>
    </row>
    <row r="23" spans="1:13" ht="13.5">
      <c r="A23" s="43">
        <v>13</v>
      </c>
      <c r="B23" s="57" t="str">
        <f>'B Input'!A152</f>
        <v>Team #13</v>
      </c>
      <c r="C23" s="44">
        <f>'B Input'!C161+'B Input'!D161</f>
        <v>0</v>
      </c>
      <c r="D23" s="44">
        <f>'B Input'!E161+'B Input'!F161</f>
        <v>0</v>
      </c>
      <c r="E23" s="44">
        <f>'B Input'!G161+'B Input'!H161</f>
        <v>0</v>
      </c>
      <c r="F23" s="44">
        <f>'B Input'!I161+'B Input'!J161</f>
        <v>0</v>
      </c>
      <c r="G23" s="44">
        <f>'B Input'!K161+'B Input'!L161</f>
        <v>0</v>
      </c>
      <c r="H23" s="44">
        <f>'B Input'!M161+'B Input'!N161</f>
        <v>0</v>
      </c>
      <c r="I23" s="44">
        <f>'B Input'!O161+'B Input'!P161</f>
        <v>0</v>
      </c>
      <c r="J23" s="44">
        <f>'B Input'!Q161+'B Input'!R161</f>
        <v>0</v>
      </c>
      <c r="K23" s="44">
        <f>'B Input'!S161+'B Input'!T161</f>
        <v>0</v>
      </c>
      <c r="L23" s="44">
        <f>'B Input'!U161+'B Input'!V161</f>
        <v>0</v>
      </c>
      <c r="M23" s="45">
        <f>SUM(C23:L23)</f>
        <v>0</v>
      </c>
    </row>
    <row r="24" spans="1:13" ht="13.5">
      <c r="A24" s="43">
        <v>14</v>
      </c>
      <c r="B24" s="57" t="str">
        <f>'B Input'!A164</f>
        <v>Team #14</v>
      </c>
      <c r="C24" s="44">
        <f>'B Input'!C173+'B Input'!D173</f>
        <v>0</v>
      </c>
      <c r="D24" s="44">
        <f>'B Input'!E173+'B Input'!F173</f>
        <v>0</v>
      </c>
      <c r="E24" s="44">
        <f>'B Input'!G173+'B Input'!H173</f>
        <v>0</v>
      </c>
      <c r="F24" s="44">
        <f>'B Input'!I173+'B Input'!J173</f>
        <v>0</v>
      </c>
      <c r="G24" s="44">
        <f>'B Input'!K173+'B Input'!L173</f>
        <v>0</v>
      </c>
      <c r="H24" s="44">
        <f>'B Input'!M173+'B Input'!N173</f>
        <v>0</v>
      </c>
      <c r="I24" s="44">
        <f>'B Input'!O173+'B Input'!P173</f>
        <v>0</v>
      </c>
      <c r="J24" s="44">
        <f>'B Input'!Q173+'B Input'!R173</f>
        <v>0</v>
      </c>
      <c r="K24" s="44">
        <f>'B Input'!S173+'B Input'!T173</f>
        <v>0</v>
      </c>
      <c r="L24" s="44">
        <f>'B Input'!U173+'B Input'!V173</f>
        <v>0</v>
      </c>
      <c r="M24" s="45">
        <f>SUM(C24:L24)</f>
        <v>0</v>
      </c>
    </row>
    <row r="25" spans="1:13" ht="13.5">
      <c r="A25" s="43">
        <v>15</v>
      </c>
      <c r="B25" s="57" t="str">
        <f>'B Input'!A176</f>
        <v>Team #15</v>
      </c>
      <c r="C25" s="44">
        <f>'B Input'!C185+'B Input'!D185</f>
        <v>0</v>
      </c>
      <c r="D25" s="44">
        <f>'B Input'!E185+'B Input'!F185</f>
        <v>0</v>
      </c>
      <c r="E25" s="44">
        <f>'B Input'!G185+'B Input'!H185</f>
        <v>0</v>
      </c>
      <c r="F25" s="44">
        <f>'B Input'!I185+'B Input'!J185</f>
        <v>0</v>
      </c>
      <c r="G25" s="44">
        <f>'B Input'!K185+'B Input'!L185</f>
        <v>0</v>
      </c>
      <c r="H25" s="44">
        <f>'B Input'!M185+'B Input'!N185</f>
        <v>0</v>
      </c>
      <c r="I25" s="44">
        <f>'B Input'!O185+'B Input'!P185</f>
        <v>0</v>
      </c>
      <c r="J25" s="44">
        <f>'B Input'!Q185+'B Input'!R185</f>
        <v>0</v>
      </c>
      <c r="K25" s="44">
        <f>'B Input'!S185+'B Input'!T185</f>
        <v>0</v>
      </c>
      <c r="L25" s="44">
        <f>'B Input'!U185+'B Input'!V185</f>
        <v>0</v>
      </c>
      <c r="M25" s="45">
        <f>SUM(C25:L25)</f>
        <v>0</v>
      </c>
    </row>
    <row r="26" spans="1:13" ht="13.5">
      <c r="A26" s="43">
        <v>16</v>
      </c>
      <c r="B26" s="57" t="str">
        <f>'B Input'!A188</f>
        <v>Team #16</v>
      </c>
      <c r="C26" s="44">
        <f>'B Input'!C197+'B Input'!D197</f>
        <v>0</v>
      </c>
      <c r="D26" s="44">
        <f>'B Input'!E197+'B Input'!F197</f>
        <v>0</v>
      </c>
      <c r="E26" s="44">
        <f>'B Input'!G197+'B Input'!H197</f>
        <v>0</v>
      </c>
      <c r="F26" s="44">
        <f>'B Input'!I197+'B Input'!J197</f>
        <v>0</v>
      </c>
      <c r="G26" s="44">
        <f>'B Input'!K197+'B Input'!L197</f>
        <v>0</v>
      </c>
      <c r="H26" s="44">
        <f>'B Input'!M197+'B Input'!N197</f>
        <v>0</v>
      </c>
      <c r="I26" s="44">
        <f>'B Input'!O197+'B Input'!P197</f>
        <v>0</v>
      </c>
      <c r="J26" s="44">
        <f>'B Input'!Q197+'B Input'!R197</f>
        <v>0</v>
      </c>
      <c r="K26" s="44">
        <f>'B Input'!S197+'B Input'!T197</f>
        <v>0</v>
      </c>
      <c r="L26" s="44">
        <f>'B Input'!U197+'B Input'!V197</f>
        <v>0</v>
      </c>
      <c r="M26" s="45">
        <f>SUM(C26:L26)</f>
        <v>0</v>
      </c>
    </row>
  </sheetData>
  <sheetProtection/>
  <mergeCells count="3">
    <mergeCell ref="A1:M1"/>
    <mergeCell ref="B7:B8"/>
    <mergeCell ref="C7:M7"/>
  </mergeCells>
  <printOptions horizontalCentered="1"/>
  <pageMargins left="0" right="0" top="0.5" bottom="0.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C2:J33"/>
  <sheetViews>
    <sheetView workbookViewId="0" topLeftCell="A4">
      <selection activeCell="I8" sqref="I8"/>
    </sheetView>
  </sheetViews>
  <sheetFormatPr defaultColWidth="8.7109375" defaultRowHeight="12.75"/>
  <cols>
    <col min="1" max="3" width="8.7109375" style="0" customWidth="1"/>
    <col min="4" max="4" width="5.7109375" style="0" customWidth="1"/>
    <col min="5" max="5" width="7.7109375" style="0" customWidth="1"/>
    <col min="6" max="6" width="4.7109375" style="0" customWidth="1"/>
    <col min="7" max="7" width="7.7109375" style="0" customWidth="1"/>
    <col min="8" max="8" width="4.7109375" style="0" customWidth="1"/>
    <col min="9" max="9" width="7.7109375" style="0" customWidth="1"/>
  </cols>
  <sheetData>
    <row r="2" spans="3:10" ht="21">
      <c r="C2" s="192"/>
      <c r="D2" s="192"/>
      <c r="E2" s="192"/>
      <c r="F2" s="181" t="str">
        <f>'B Input'!A1</f>
        <v>Oregon High School Tournament</v>
      </c>
      <c r="G2" s="192"/>
      <c r="H2" s="192"/>
      <c r="I2" s="192"/>
      <c r="J2" s="192"/>
    </row>
    <row r="3" spans="3:10" ht="20.25">
      <c r="C3" s="192"/>
      <c r="D3" s="192"/>
      <c r="E3" s="192"/>
      <c r="F3" s="192"/>
      <c r="G3" s="192"/>
      <c r="H3" s="192"/>
      <c r="I3" s="192"/>
      <c r="J3" s="192"/>
    </row>
    <row r="4" spans="3:10" ht="21">
      <c r="C4" s="192"/>
      <c r="D4" s="192"/>
      <c r="E4" s="192"/>
      <c r="F4" s="181" t="str">
        <f>'B Semi'!F6</f>
        <v>Open Division - Semi Finals</v>
      </c>
      <c r="G4" s="192"/>
      <c r="H4" s="192"/>
      <c r="I4" s="192"/>
      <c r="J4" s="192"/>
    </row>
    <row r="5" spans="3:10" ht="20.25">
      <c r="C5" s="192"/>
      <c r="D5" s="192"/>
      <c r="E5" s="192"/>
      <c r="F5" s="192"/>
      <c r="G5" s="192"/>
      <c r="H5" s="192"/>
      <c r="I5" s="192"/>
      <c r="J5" s="192"/>
    </row>
    <row r="7" spans="3:10" ht="17.25">
      <c r="C7" s="197" t="s">
        <v>149</v>
      </c>
      <c r="D7" s="197"/>
      <c r="E7" s="223" t="s">
        <v>324</v>
      </c>
      <c r="F7" s="218"/>
      <c r="G7" s="223" t="s">
        <v>325</v>
      </c>
      <c r="H7" s="218"/>
      <c r="I7" s="223" t="s">
        <v>326</v>
      </c>
      <c r="J7" s="197"/>
    </row>
    <row r="8" spans="3:10" ht="17.25">
      <c r="C8" s="197"/>
      <c r="D8" s="197"/>
      <c r="E8" s="218"/>
      <c r="F8" s="218"/>
      <c r="G8" s="218"/>
      <c r="H8" s="218"/>
      <c r="I8" s="218"/>
      <c r="J8" s="197"/>
    </row>
    <row r="9" spans="3:10" ht="17.25">
      <c r="C9" s="197"/>
      <c r="D9" s="197"/>
      <c r="E9" s="218"/>
      <c r="F9" s="218"/>
      <c r="G9" s="218"/>
      <c r="H9" s="218"/>
      <c r="I9" s="218"/>
      <c r="J9" s="197"/>
    </row>
    <row r="10" spans="3:10" ht="17.25">
      <c r="C10" s="197" t="s">
        <v>150</v>
      </c>
      <c r="D10" s="197"/>
      <c r="E10" s="219" t="s">
        <v>159</v>
      </c>
      <c r="F10" s="220"/>
      <c r="G10" s="219" t="s">
        <v>160</v>
      </c>
      <c r="H10" s="221"/>
      <c r="I10" s="219" t="s">
        <v>161</v>
      </c>
      <c r="J10" s="197"/>
    </row>
    <row r="11" spans="3:10" ht="17.25">
      <c r="C11" s="197"/>
      <c r="D11" s="197"/>
      <c r="E11" s="222"/>
      <c r="F11" s="220"/>
      <c r="G11" s="222"/>
      <c r="H11" s="221"/>
      <c r="I11" s="222"/>
      <c r="J11" s="197"/>
    </row>
    <row r="12" spans="3:10" ht="17.25">
      <c r="C12" s="197" t="s">
        <v>151</v>
      </c>
      <c r="D12" s="197"/>
      <c r="E12" s="219" t="s">
        <v>164</v>
      </c>
      <c r="F12" s="220"/>
      <c r="G12" s="219" t="s">
        <v>163</v>
      </c>
      <c r="H12" s="221"/>
      <c r="I12" s="219" t="s">
        <v>162</v>
      </c>
      <c r="J12" s="197"/>
    </row>
    <row r="13" spans="3:10" ht="17.25">
      <c r="C13" s="197"/>
      <c r="D13" s="197"/>
      <c r="E13" s="222"/>
      <c r="F13" s="220"/>
      <c r="G13" s="222"/>
      <c r="H13" s="221"/>
      <c r="I13" s="222"/>
      <c r="J13" s="197"/>
    </row>
    <row r="14" spans="3:10" ht="17.25">
      <c r="C14" s="197" t="s">
        <v>152</v>
      </c>
      <c r="D14" s="197"/>
      <c r="E14" s="219" t="s">
        <v>165</v>
      </c>
      <c r="F14" s="220"/>
      <c r="G14" s="219" t="s">
        <v>166</v>
      </c>
      <c r="H14" s="221"/>
      <c r="I14" s="219" t="s">
        <v>167</v>
      </c>
      <c r="J14" s="197"/>
    </row>
    <row r="15" spans="3:10" ht="17.25">
      <c r="C15" s="197"/>
      <c r="D15" s="197"/>
      <c r="E15" s="222"/>
      <c r="F15" s="220"/>
      <c r="G15" s="222"/>
      <c r="H15" s="221"/>
      <c r="I15" s="222"/>
      <c r="J15" s="197"/>
    </row>
    <row r="16" spans="3:10" ht="17.25">
      <c r="C16" s="197" t="s">
        <v>153</v>
      </c>
      <c r="D16" s="197"/>
      <c r="E16" s="219" t="s">
        <v>170</v>
      </c>
      <c r="F16" s="220"/>
      <c r="G16" s="219" t="s">
        <v>169</v>
      </c>
      <c r="H16" s="221"/>
      <c r="I16" s="219" t="s">
        <v>168</v>
      </c>
      <c r="J16" s="197"/>
    </row>
    <row r="17" spans="3:10" ht="17.25">
      <c r="C17" s="197"/>
      <c r="D17" s="197"/>
      <c r="E17" s="222"/>
      <c r="F17" s="220"/>
      <c r="G17" s="222"/>
      <c r="H17" s="221"/>
      <c r="I17" s="222"/>
      <c r="J17" s="197"/>
    </row>
    <row r="18" spans="3:10" ht="17.25">
      <c r="C18" s="197" t="s">
        <v>154</v>
      </c>
      <c r="D18" s="197"/>
      <c r="E18" s="219" t="s">
        <v>171</v>
      </c>
      <c r="F18" s="220"/>
      <c r="G18" s="219" t="s">
        <v>172</v>
      </c>
      <c r="H18" s="221"/>
      <c r="I18" s="219" t="s">
        <v>173</v>
      </c>
      <c r="J18" s="197"/>
    </row>
    <row r="19" spans="3:10" ht="17.25">
      <c r="C19" s="197"/>
      <c r="D19" s="197"/>
      <c r="E19" s="197"/>
      <c r="F19" s="197"/>
      <c r="G19" s="197"/>
      <c r="H19" s="197"/>
      <c r="I19" s="197"/>
      <c r="J19" s="197"/>
    </row>
    <row r="20" spans="3:10" ht="17.25">
      <c r="C20" s="197"/>
      <c r="D20" s="197"/>
      <c r="E20" s="197"/>
      <c r="F20" s="197"/>
      <c r="G20" s="197"/>
      <c r="H20" s="197"/>
      <c r="I20" s="197"/>
      <c r="J20" s="197"/>
    </row>
    <row r="21" spans="3:10" ht="17.25">
      <c r="C21" s="197"/>
      <c r="D21" s="197"/>
      <c r="E21" s="198"/>
      <c r="F21" s="198"/>
      <c r="G21" s="198"/>
      <c r="H21" s="198"/>
      <c r="I21" s="198"/>
      <c r="J21" s="198"/>
    </row>
    <row r="22" spans="3:10" ht="18" thickBot="1">
      <c r="C22" s="193">
        <v>1</v>
      </c>
      <c r="D22" s="199"/>
      <c r="E22" s="199" t="str">
        <f>'B Q Stand'!B11</f>
        <v>Hermiston </v>
      </c>
      <c r="F22" s="199"/>
      <c r="G22" s="199"/>
      <c r="H22" s="199"/>
      <c r="I22" s="199"/>
      <c r="J22" s="197"/>
    </row>
    <row r="23" spans="3:10" ht="17.25">
      <c r="C23" s="193"/>
      <c r="D23" s="197"/>
      <c r="E23" s="197"/>
      <c r="F23" s="197"/>
      <c r="G23" s="197"/>
      <c r="H23" s="197"/>
      <c r="I23" s="197"/>
      <c r="J23" s="197"/>
    </row>
    <row r="24" spans="3:10" ht="18" thickBot="1">
      <c r="C24" s="193">
        <v>2</v>
      </c>
      <c r="D24" s="199"/>
      <c r="E24" s="199" t="str">
        <f>'B Q Stand'!B12</f>
        <v>Oregon City Black</v>
      </c>
      <c r="F24" s="199"/>
      <c r="G24" s="199"/>
      <c r="H24" s="199"/>
      <c r="I24" s="199"/>
      <c r="J24" s="197"/>
    </row>
    <row r="25" spans="3:10" ht="17.25">
      <c r="C25" s="193"/>
      <c r="D25" s="197"/>
      <c r="E25" s="197"/>
      <c r="F25" s="197"/>
      <c r="G25" s="197"/>
      <c r="H25" s="197"/>
      <c r="I25" s="197"/>
      <c r="J25" s="197"/>
    </row>
    <row r="26" spans="3:10" ht="18" thickBot="1">
      <c r="C26" s="193">
        <v>3</v>
      </c>
      <c r="D26" s="199"/>
      <c r="E26" s="199" t="str">
        <f>'B Q Stand'!B13</f>
        <v>Lakeridge #2</v>
      </c>
      <c r="F26" s="199"/>
      <c r="G26" s="199"/>
      <c r="H26" s="199"/>
      <c r="I26" s="199"/>
      <c r="J26" s="197"/>
    </row>
    <row r="27" spans="3:10" ht="17.25">
      <c r="C27" s="193"/>
      <c r="D27" s="197"/>
      <c r="E27" s="197"/>
      <c r="F27" s="197"/>
      <c r="G27" s="197"/>
      <c r="H27" s="197"/>
      <c r="I27" s="197"/>
      <c r="J27" s="197"/>
    </row>
    <row r="28" spans="3:10" ht="18" thickBot="1">
      <c r="C28" s="193">
        <v>4</v>
      </c>
      <c r="D28" s="199"/>
      <c r="E28" s="199" t="str">
        <f>'B Q Stand'!B14</f>
        <v>Wilsonville</v>
      </c>
      <c r="F28" s="199"/>
      <c r="G28" s="199"/>
      <c r="H28" s="199"/>
      <c r="I28" s="199"/>
      <c r="J28" s="197"/>
    </row>
    <row r="29" spans="3:10" ht="17.25">
      <c r="C29" s="193"/>
      <c r="D29" s="197"/>
      <c r="E29" s="197"/>
      <c r="F29" s="197"/>
      <c r="G29" s="197"/>
      <c r="H29" s="197"/>
      <c r="I29" s="197"/>
      <c r="J29" s="197"/>
    </row>
    <row r="30" spans="3:10" ht="18" thickBot="1">
      <c r="C30" s="193">
        <v>5</v>
      </c>
      <c r="D30" s="199"/>
      <c r="E30" s="199" t="str">
        <f>'B Q Stand'!B15</f>
        <v>Benson #1</v>
      </c>
      <c r="F30" s="199"/>
      <c r="G30" s="199"/>
      <c r="H30" s="199"/>
      <c r="I30" s="199"/>
      <c r="J30" s="197"/>
    </row>
    <row r="31" spans="3:10" ht="17.25">
      <c r="C31" s="193"/>
      <c r="D31" s="197"/>
      <c r="E31" s="197"/>
      <c r="F31" s="197"/>
      <c r="G31" s="197"/>
      <c r="H31" s="197"/>
      <c r="I31" s="197"/>
      <c r="J31" s="197"/>
    </row>
    <row r="32" spans="3:10" ht="18" thickBot="1">
      <c r="C32" s="193">
        <v>6</v>
      </c>
      <c r="D32" s="199"/>
      <c r="E32" s="199" t="str">
        <f>'B Q Stand'!B16</f>
        <v>Hermiston - Echo</v>
      </c>
      <c r="F32" s="199"/>
      <c r="G32" s="199"/>
      <c r="H32" s="199"/>
      <c r="I32" s="199"/>
      <c r="J32" s="197"/>
    </row>
    <row r="33" spans="3:10" ht="17.25">
      <c r="C33" s="197"/>
      <c r="D33" s="197"/>
      <c r="E33" s="197"/>
      <c r="F33" s="197"/>
      <c r="G33" s="197"/>
      <c r="H33" s="197"/>
      <c r="I33" s="197"/>
      <c r="J33" s="197"/>
    </row>
  </sheetData>
  <sheetProtection sheet="1"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N28"/>
  <sheetViews>
    <sheetView zoomScalePageLayoutView="0" workbookViewId="0" topLeftCell="A1">
      <selection activeCell="A2" sqref="A2:M16"/>
    </sheetView>
  </sheetViews>
  <sheetFormatPr defaultColWidth="8.7109375" defaultRowHeight="12.75"/>
  <cols>
    <col min="1" max="1" width="8.7109375" style="0" customWidth="1"/>
    <col min="2" max="2" width="24.7109375" style="0" customWidth="1"/>
    <col min="3" max="5" width="8.7109375" style="0" customWidth="1"/>
    <col min="6" max="6" width="11.421875" style="0" bestFit="1" customWidth="1"/>
  </cols>
  <sheetData>
    <row r="1" spans="1:14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30">
      <c r="A2" s="293" t="s">
        <v>316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1"/>
    </row>
    <row r="3" spans="1:14" ht="12.75">
      <c r="A3" s="35"/>
      <c r="B3" s="36"/>
      <c r="H3" s="36"/>
      <c r="I3" s="36"/>
      <c r="J3" s="36"/>
      <c r="K3" s="36"/>
      <c r="N3" s="2"/>
    </row>
    <row r="4" spans="1:14" ht="15">
      <c r="A4" s="35"/>
      <c r="B4" s="36"/>
      <c r="F4" s="20" t="str">
        <f>'B Input'!F2</f>
        <v>Mt Hood Lanes</v>
      </c>
      <c r="H4" s="36"/>
      <c r="I4" s="36"/>
      <c r="J4" s="36"/>
      <c r="K4" s="36"/>
      <c r="N4" s="2"/>
    </row>
    <row r="5" spans="1:14" ht="15">
      <c r="A5" s="2"/>
      <c r="B5" s="3"/>
      <c r="C5" s="3"/>
      <c r="D5" s="3"/>
      <c r="E5" s="3"/>
      <c r="F5" s="209">
        <f>'B Input'!F3</f>
        <v>45319</v>
      </c>
      <c r="G5" s="3"/>
      <c r="H5" s="3"/>
      <c r="I5" s="3"/>
      <c r="J5" s="3"/>
      <c r="K5" s="3"/>
      <c r="L5" s="3"/>
      <c r="M5" s="3"/>
      <c r="N5" s="3"/>
    </row>
    <row r="6" spans="1:14" ht="17.25">
      <c r="A6" s="208"/>
      <c r="B6" s="208"/>
      <c r="C6" s="208"/>
      <c r="D6" s="208"/>
      <c r="E6" s="208"/>
      <c r="F6" s="200" t="s">
        <v>320</v>
      </c>
      <c r="G6" s="208"/>
      <c r="H6" s="208"/>
      <c r="I6" s="208"/>
      <c r="J6" s="208"/>
      <c r="K6" s="208"/>
      <c r="L6" s="208"/>
      <c r="M6" s="208"/>
      <c r="N6" s="2"/>
    </row>
    <row r="7" spans="1:14" ht="13.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">
      <c r="A8" s="2"/>
      <c r="B8" s="5" t="s">
        <v>0</v>
      </c>
      <c r="C8" s="6" t="s">
        <v>1</v>
      </c>
      <c r="D8" s="7" t="s">
        <v>1</v>
      </c>
      <c r="E8" s="7" t="s">
        <v>1</v>
      </c>
      <c r="F8" s="7" t="s">
        <v>1</v>
      </c>
      <c r="G8" s="7" t="s">
        <v>1</v>
      </c>
      <c r="H8" s="7" t="s">
        <v>1</v>
      </c>
      <c r="I8" s="7" t="s">
        <v>1</v>
      </c>
      <c r="J8" s="8" t="s">
        <v>1</v>
      </c>
      <c r="K8" s="7" t="s">
        <v>1</v>
      </c>
      <c r="L8" s="46" t="s">
        <v>1</v>
      </c>
      <c r="M8" s="47" t="s">
        <v>2</v>
      </c>
      <c r="N8" s="48"/>
    </row>
    <row r="9" spans="1:14" ht="15.75" thickBot="1">
      <c r="A9" s="2"/>
      <c r="B9" s="9"/>
      <c r="C9" s="10">
        <v>1</v>
      </c>
      <c r="D9" s="11">
        <v>2</v>
      </c>
      <c r="E9" s="11">
        <v>3</v>
      </c>
      <c r="F9" s="11">
        <v>4</v>
      </c>
      <c r="G9" s="11">
        <v>5</v>
      </c>
      <c r="H9" s="11">
        <v>6</v>
      </c>
      <c r="I9" s="11">
        <v>7</v>
      </c>
      <c r="J9" s="12">
        <v>8</v>
      </c>
      <c r="K9" s="11">
        <v>9</v>
      </c>
      <c r="L9" s="49">
        <v>10</v>
      </c>
      <c r="M9" s="50" t="s">
        <v>3</v>
      </c>
      <c r="N9" s="2"/>
    </row>
    <row r="10" spans="1:14" ht="15">
      <c r="A10" s="2"/>
      <c r="B10" s="178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2"/>
    </row>
    <row r="11" spans="1:14" ht="21">
      <c r="A11" s="195">
        <v>1</v>
      </c>
      <c r="B11" s="196" t="str">
        <f>'B Q Stand'!B11</f>
        <v>Hermiston </v>
      </c>
      <c r="C11" s="18">
        <v>112</v>
      </c>
      <c r="D11" s="18">
        <v>171</v>
      </c>
      <c r="E11" s="18">
        <v>247</v>
      </c>
      <c r="F11" s="18">
        <v>199</v>
      </c>
      <c r="G11" s="18">
        <v>170</v>
      </c>
      <c r="H11" s="18">
        <v>189</v>
      </c>
      <c r="I11" s="18">
        <v>214</v>
      </c>
      <c r="J11" s="18">
        <v>199</v>
      </c>
      <c r="K11" s="18">
        <v>215</v>
      </c>
      <c r="L11" s="18">
        <v>210</v>
      </c>
      <c r="M11" s="19">
        <f>SUM(C11:L11)</f>
        <v>1926</v>
      </c>
      <c r="N11" s="15"/>
    </row>
    <row r="12" spans="1:14" ht="21">
      <c r="A12" s="195">
        <v>2</v>
      </c>
      <c r="B12" s="196" t="str">
        <f>'B Q Stand'!B12</f>
        <v>Oregon City Black</v>
      </c>
      <c r="C12" s="18">
        <v>145</v>
      </c>
      <c r="D12" s="18">
        <v>141</v>
      </c>
      <c r="E12" s="18">
        <v>126</v>
      </c>
      <c r="F12" s="18">
        <v>159</v>
      </c>
      <c r="G12" s="18">
        <v>170</v>
      </c>
      <c r="H12" s="18">
        <v>229</v>
      </c>
      <c r="I12" s="18">
        <v>177</v>
      </c>
      <c r="J12" s="18">
        <v>194</v>
      </c>
      <c r="K12" s="18">
        <v>164</v>
      </c>
      <c r="L12" s="18">
        <v>140</v>
      </c>
      <c r="M12" s="19">
        <f>SUM(C12:L12)</f>
        <v>1645</v>
      </c>
      <c r="N12" s="15"/>
    </row>
    <row r="13" spans="1:14" ht="21">
      <c r="A13" s="195">
        <v>3</v>
      </c>
      <c r="B13" s="196" t="str">
        <f>'B Q Stand'!B14</f>
        <v>Wilsonville</v>
      </c>
      <c r="C13" s="18">
        <v>130</v>
      </c>
      <c r="D13" s="18">
        <v>127</v>
      </c>
      <c r="E13" s="18">
        <v>161</v>
      </c>
      <c r="F13" s="18">
        <v>134</v>
      </c>
      <c r="G13" s="18">
        <v>147</v>
      </c>
      <c r="H13" s="18">
        <v>186</v>
      </c>
      <c r="I13" s="18">
        <v>168</v>
      </c>
      <c r="J13" s="18">
        <v>159</v>
      </c>
      <c r="K13" s="18">
        <v>158</v>
      </c>
      <c r="L13" s="18">
        <v>199</v>
      </c>
      <c r="M13" s="19">
        <f>SUM(C13:L13)</f>
        <v>1569</v>
      </c>
      <c r="N13" s="15"/>
    </row>
    <row r="14" spans="1:14" ht="21">
      <c r="A14" s="195">
        <v>4</v>
      </c>
      <c r="B14" s="196" t="str">
        <f>'B Q Stand'!B13</f>
        <v>Lakeridge #2</v>
      </c>
      <c r="C14" s="18">
        <v>125</v>
      </c>
      <c r="D14" s="18">
        <v>160</v>
      </c>
      <c r="E14" s="18">
        <v>111</v>
      </c>
      <c r="F14" s="18">
        <v>152</v>
      </c>
      <c r="G14" s="18">
        <v>204</v>
      </c>
      <c r="H14" s="18">
        <v>186</v>
      </c>
      <c r="I14" s="18">
        <v>128</v>
      </c>
      <c r="J14" s="18">
        <v>161</v>
      </c>
      <c r="K14" s="18">
        <v>151</v>
      </c>
      <c r="L14" s="18">
        <v>147</v>
      </c>
      <c r="M14" s="19">
        <f>SUM(C14:L14)</f>
        <v>1525</v>
      </c>
      <c r="N14" s="15"/>
    </row>
    <row r="15" spans="1:14" ht="21">
      <c r="A15" s="195">
        <v>5</v>
      </c>
      <c r="B15" s="196" t="str">
        <f>'B Q Stand'!B15</f>
        <v>Benson #1</v>
      </c>
      <c r="C15" s="18">
        <v>99</v>
      </c>
      <c r="D15" s="18">
        <v>161</v>
      </c>
      <c r="E15" s="18">
        <v>144</v>
      </c>
      <c r="F15" s="18">
        <v>179</v>
      </c>
      <c r="G15" s="18">
        <v>182</v>
      </c>
      <c r="H15" s="18">
        <v>98</v>
      </c>
      <c r="I15" s="18">
        <v>184</v>
      </c>
      <c r="J15" s="18">
        <v>125</v>
      </c>
      <c r="K15" s="18">
        <v>167</v>
      </c>
      <c r="L15" s="18">
        <v>133</v>
      </c>
      <c r="M15" s="19">
        <f>SUM(C15:L15)</f>
        <v>1472</v>
      </c>
      <c r="N15" s="15"/>
    </row>
    <row r="16" spans="1:14" ht="21">
      <c r="A16" s="195">
        <v>6</v>
      </c>
      <c r="B16" s="196" t="str">
        <f>'B Q Stand'!B16</f>
        <v>Hermiston - Echo</v>
      </c>
      <c r="C16" s="18">
        <v>173</v>
      </c>
      <c r="D16" s="18">
        <v>120</v>
      </c>
      <c r="E16" s="18">
        <v>113</v>
      </c>
      <c r="F16" s="18">
        <v>131</v>
      </c>
      <c r="G16" s="18">
        <v>152</v>
      </c>
      <c r="H16" s="18">
        <v>125</v>
      </c>
      <c r="I16" s="18">
        <v>114</v>
      </c>
      <c r="J16" s="18">
        <v>109</v>
      </c>
      <c r="K16" s="18">
        <v>163</v>
      </c>
      <c r="L16" s="18">
        <v>116</v>
      </c>
      <c r="M16" s="19">
        <f>SUM(C16:L16)</f>
        <v>1316</v>
      </c>
      <c r="N16" s="15"/>
    </row>
    <row r="17" spans="1:14" ht="21">
      <c r="A17" s="51"/>
      <c r="B17" s="16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3"/>
      <c r="N17" s="15"/>
    </row>
    <row r="18" spans="1:14" ht="21">
      <c r="A18" s="51"/>
      <c r="B18" s="16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3"/>
      <c r="N18" s="15"/>
    </row>
    <row r="19" spans="1:14" ht="21">
      <c r="A19" s="51"/>
      <c r="B19" s="16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3"/>
      <c r="N19" s="15"/>
    </row>
    <row r="20" spans="1:14" ht="21">
      <c r="A20" s="51"/>
      <c r="B20" s="16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3"/>
      <c r="N20" s="15"/>
    </row>
    <row r="21" spans="1:14" ht="21">
      <c r="A21" s="181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3"/>
      <c r="N21" s="17"/>
    </row>
    <row r="22" spans="1:14" ht="21">
      <c r="A22" s="181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3"/>
      <c r="N22" s="17"/>
    </row>
    <row r="23" spans="1:14" ht="21">
      <c r="A23" s="181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3"/>
      <c r="N23" s="17"/>
    </row>
    <row r="24" spans="1:14" ht="21">
      <c r="A24" s="181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3"/>
      <c r="N24" s="17"/>
    </row>
    <row r="25" spans="1:14" ht="21">
      <c r="A25" s="181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3"/>
      <c r="N25" s="17"/>
    </row>
    <row r="26" spans="1:14" ht="21">
      <c r="A26" s="181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3"/>
      <c r="N26" s="17"/>
    </row>
    <row r="27" spans="1:14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</sheetData>
  <sheetProtection/>
  <mergeCells count="1">
    <mergeCell ref="A2:M2"/>
  </mergeCells>
  <dataValidations count="1">
    <dataValidation type="whole" operator="lessThan" allowBlank="1" showErrorMessage="1" error="300 MAX" sqref="C11:L20">
      <formula1>301</formula1>
    </dataValidation>
  </dataValidations>
  <printOptions horizontalCentered="1"/>
  <pageMargins left="0" right="0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Q56"/>
  <sheetViews>
    <sheetView zoomScalePageLayoutView="0" workbookViewId="0" topLeftCell="A11">
      <selection activeCell="A1" sqref="A1:Q40"/>
    </sheetView>
  </sheetViews>
  <sheetFormatPr defaultColWidth="8.7109375" defaultRowHeight="12.75"/>
  <cols>
    <col min="1" max="1" width="10.140625" style="0" bestFit="1" customWidth="1"/>
    <col min="2" max="6" width="8.7109375" style="0" customWidth="1"/>
    <col min="7" max="7" width="11.421875" style="0" bestFit="1" customWidth="1"/>
    <col min="8" max="8" width="8.7109375" style="0" customWidth="1"/>
    <col min="9" max="9" width="4.7109375" style="0" customWidth="1"/>
    <col min="10" max="10" width="8.7109375" style="0" customWidth="1"/>
    <col min="11" max="11" width="4.7109375" style="0" customWidth="1"/>
    <col min="12" max="13" width="8.7109375" style="0" customWidth="1"/>
    <col min="14" max="14" width="11.421875" style="0" customWidth="1"/>
  </cols>
  <sheetData>
    <row r="1" spans="1:17" ht="24">
      <c r="A1" s="300" t="s">
        <v>316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</row>
    <row r="2" spans="1:11" ht="12.75">
      <c r="A2" s="35"/>
      <c r="B2" s="36"/>
      <c r="H2" s="36"/>
      <c r="I2" s="36"/>
      <c r="J2" s="36"/>
      <c r="K2" s="36"/>
    </row>
    <row r="3" spans="1:17" ht="15">
      <c r="A3" s="307" t="str">
        <f>'B Input'!F2</f>
        <v>Mt Hood Lanes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</row>
    <row r="4" spans="1:17" ht="15">
      <c r="A4" s="308">
        <f>'B Input'!F3</f>
        <v>45319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</row>
    <row r="5" spans="1:17" ht="15">
      <c r="A5" s="307" t="s">
        <v>327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</row>
    <row r="6" ht="15">
      <c r="G6" s="20"/>
    </row>
    <row r="7" spans="1:16" ht="1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</row>
    <row r="8" spans="1:15" ht="18" thickBot="1">
      <c r="A8" s="52"/>
      <c r="B8" s="52"/>
      <c r="C8" s="52"/>
      <c r="D8" s="52"/>
      <c r="E8" s="53" t="s">
        <v>4</v>
      </c>
      <c r="G8" s="304" t="str">
        <f>O29</f>
        <v>Hermiston </v>
      </c>
      <c r="H8" s="304"/>
      <c r="I8" s="304"/>
      <c r="J8" s="304"/>
      <c r="K8" s="304"/>
      <c r="L8" s="304"/>
      <c r="M8" s="52"/>
      <c r="N8" s="52"/>
      <c r="O8" s="52"/>
    </row>
    <row r="9" spans="1:15" ht="17.25">
      <c r="A9" s="52"/>
      <c r="B9" s="52"/>
      <c r="C9" s="52"/>
      <c r="D9" s="52"/>
      <c r="E9" s="53"/>
      <c r="G9" s="22"/>
      <c r="H9" s="23"/>
      <c r="I9" s="22"/>
      <c r="J9" s="22"/>
      <c r="K9" s="22"/>
      <c r="L9" s="22"/>
      <c r="M9" s="52"/>
      <c r="N9" s="52"/>
      <c r="O9" s="52"/>
    </row>
    <row r="10" spans="1:15" ht="18" thickBot="1">
      <c r="A10" s="52"/>
      <c r="B10" s="52"/>
      <c r="C10" s="52"/>
      <c r="D10" s="52"/>
      <c r="E10" s="53" t="s">
        <v>5</v>
      </c>
      <c r="G10" s="304" t="str">
        <f>O37</f>
        <v>Wilsonville</v>
      </c>
      <c r="H10" s="304"/>
      <c r="I10" s="304"/>
      <c r="J10" s="304"/>
      <c r="K10" s="304"/>
      <c r="L10" s="304"/>
      <c r="M10" s="52"/>
      <c r="N10" s="52"/>
      <c r="O10" s="52"/>
    </row>
    <row r="11" spans="1:15" ht="15">
      <c r="A11" s="52"/>
      <c r="B11" s="52"/>
      <c r="C11" s="52"/>
      <c r="D11" s="52"/>
      <c r="M11" s="52"/>
      <c r="N11" s="52"/>
      <c r="O11" s="52"/>
    </row>
    <row r="12" spans="1:15" ht="18" thickBot="1">
      <c r="A12" s="52"/>
      <c r="B12" s="52"/>
      <c r="C12" s="52"/>
      <c r="D12" s="52"/>
      <c r="E12" s="53" t="s">
        <v>6</v>
      </c>
      <c r="G12" s="304" t="str">
        <f>IF(E18+E26&lt;450," ",IF(E18&gt;E26,C24,C16))</f>
        <v>Oregon City Black</v>
      </c>
      <c r="H12" s="304"/>
      <c r="I12" s="304"/>
      <c r="J12" s="304"/>
      <c r="K12" s="304"/>
      <c r="L12" s="304"/>
      <c r="M12" s="52"/>
      <c r="N12" s="52"/>
      <c r="O12" s="52"/>
    </row>
    <row r="13" spans="1:15" ht="17.25">
      <c r="A13" s="52"/>
      <c r="B13" s="52"/>
      <c r="C13" s="52"/>
      <c r="D13" s="52"/>
      <c r="E13" s="53"/>
      <c r="H13" s="24"/>
      <c r="M13" s="52"/>
      <c r="N13" s="52"/>
      <c r="O13" s="52"/>
    </row>
    <row r="14" spans="1:12" ht="17.25">
      <c r="A14" s="26"/>
      <c r="B14" s="26"/>
      <c r="C14" s="26"/>
      <c r="D14" s="26"/>
      <c r="E14" s="225"/>
      <c r="F14" s="22"/>
      <c r="G14" s="305"/>
      <c r="H14" s="305"/>
      <c r="I14" s="305"/>
      <c r="J14" s="305"/>
      <c r="K14" s="305"/>
      <c r="L14" s="305"/>
    </row>
    <row r="15" spans="1:13" ht="15">
      <c r="A15" s="25" t="s">
        <v>7</v>
      </c>
      <c r="B15" s="26"/>
      <c r="C15" s="26"/>
      <c r="D15" s="26"/>
      <c r="E15" s="26"/>
      <c r="F15" s="26"/>
      <c r="G15" s="26"/>
      <c r="H15" s="26"/>
      <c r="I15" s="26"/>
      <c r="K15" s="26"/>
      <c r="L15" s="26"/>
      <c r="M15" s="26"/>
    </row>
    <row r="16" spans="1:8" ht="15.75" thickBot="1">
      <c r="A16" s="27" t="s">
        <v>8</v>
      </c>
      <c r="B16" s="21"/>
      <c r="C16" s="302" t="str">
        <f>'B Semi'!B12</f>
        <v>Oregon City Black</v>
      </c>
      <c r="D16" s="302"/>
      <c r="E16" s="302"/>
      <c r="F16" s="21" t="s">
        <v>146</v>
      </c>
      <c r="G16" s="22"/>
      <c r="H16" s="22"/>
    </row>
    <row r="17" spans="7:9" ht="12.75">
      <c r="G17" s="28"/>
      <c r="H17" s="22"/>
      <c r="I17" s="22"/>
    </row>
    <row r="18" spans="1:9" ht="12.75">
      <c r="A18" s="29">
        <v>153</v>
      </c>
      <c r="B18" s="30" t="s">
        <v>9</v>
      </c>
      <c r="C18" s="29">
        <v>159</v>
      </c>
      <c r="D18" s="31" t="s">
        <v>10</v>
      </c>
      <c r="E18" s="32">
        <f>A18+C18</f>
        <v>312</v>
      </c>
      <c r="G18" s="28"/>
      <c r="H18" s="22"/>
      <c r="I18" s="22"/>
    </row>
    <row r="19" spans="1:14" ht="12.75">
      <c r="A19" s="33" t="s">
        <v>11</v>
      </c>
      <c r="B19" s="34"/>
      <c r="C19" s="33" t="s">
        <v>12</v>
      </c>
      <c r="D19" s="34"/>
      <c r="E19" s="33" t="s">
        <v>2</v>
      </c>
      <c r="G19" s="28"/>
      <c r="H19" s="22"/>
      <c r="I19" s="22"/>
      <c r="N19" s="22"/>
    </row>
    <row r="20" spans="7:14" ht="15.75" thickBot="1">
      <c r="G20" s="211"/>
      <c r="H20" s="302" t="str">
        <f>IF(E18+E26&lt;450," ",IF(E18&gt;E26,C16,C24))</f>
        <v>Wilsonville</v>
      </c>
      <c r="I20" s="302"/>
      <c r="J20" s="302"/>
      <c r="K20" s="302"/>
      <c r="L20" s="302"/>
      <c r="M20" s="210"/>
      <c r="N20" s="22"/>
    </row>
    <row r="21" spans="1:14" ht="12.75">
      <c r="A21" s="184" t="s">
        <v>147</v>
      </c>
      <c r="G21" s="28"/>
      <c r="H21" s="22"/>
      <c r="I21" s="22"/>
      <c r="L21" s="22"/>
      <c r="M21" s="22"/>
      <c r="N21" s="28"/>
    </row>
    <row r="22" spans="7:14" ht="12.75">
      <c r="G22" s="28"/>
      <c r="H22" s="29">
        <v>164</v>
      </c>
      <c r="I22" s="30" t="s">
        <v>9</v>
      </c>
      <c r="J22" s="29">
        <v>154</v>
      </c>
      <c r="K22" s="31" t="s">
        <v>10</v>
      </c>
      <c r="L22" s="32">
        <f>H22+J22</f>
        <v>318</v>
      </c>
      <c r="M22" s="22"/>
      <c r="N22" s="28"/>
    </row>
    <row r="23" spans="1:14" ht="13.5">
      <c r="A23" s="25" t="s">
        <v>7</v>
      </c>
      <c r="G23" s="28"/>
      <c r="H23" s="33" t="s">
        <v>11</v>
      </c>
      <c r="I23" s="34"/>
      <c r="J23" s="33" t="s">
        <v>12</v>
      </c>
      <c r="K23" s="34"/>
      <c r="L23" s="33" t="s">
        <v>2</v>
      </c>
      <c r="M23" s="22"/>
      <c r="N23" s="28"/>
    </row>
    <row r="24" spans="1:13" ht="15.75" thickBot="1">
      <c r="A24" s="27" t="s">
        <v>13</v>
      </c>
      <c r="B24" s="21"/>
      <c r="C24" s="302" t="str">
        <f>'B Semi'!B13</f>
        <v>Wilsonville</v>
      </c>
      <c r="D24" s="302"/>
      <c r="E24" s="302"/>
      <c r="F24" s="21"/>
      <c r="G24" s="28"/>
      <c r="H24" s="22"/>
      <c r="I24" s="22"/>
      <c r="L24" s="22"/>
      <c r="M24" s="185"/>
    </row>
    <row r="25" spans="7:14" ht="12.75">
      <c r="G25" s="22"/>
      <c r="H25" s="22"/>
      <c r="L25" s="22"/>
      <c r="M25" s="22"/>
      <c r="N25" s="28"/>
    </row>
    <row r="26" spans="1:14" ht="12.75">
      <c r="A26" s="29">
        <v>178</v>
      </c>
      <c r="B26" s="30" t="s">
        <v>9</v>
      </c>
      <c r="C26" s="29">
        <v>159</v>
      </c>
      <c r="D26" s="31" t="s">
        <v>10</v>
      </c>
      <c r="E26" s="32">
        <f>A26+C26</f>
        <v>337</v>
      </c>
      <c r="L26" s="22"/>
      <c r="M26" s="22"/>
      <c r="N26" s="28"/>
    </row>
    <row r="27" spans="1:14" ht="12.75">
      <c r="A27" s="33" t="s">
        <v>11</v>
      </c>
      <c r="B27" s="34"/>
      <c r="C27" s="33" t="s">
        <v>12</v>
      </c>
      <c r="D27" s="34"/>
      <c r="E27" s="33" t="s">
        <v>2</v>
      </c>
      <c r="N27" s="28"/>
    </row>
    <row r="28" spans="3:14" ht="12.75">
      <c r="C28" s="22"/>
      <c r="D28" s="22"/>
      <c r="E28" s="22"/>
      <c r="F28" s="22"/>
      <c r="G28" s="22"/>
      <c r="N28" s="28"/>
    </row>
    <row r="29" spans="1:17" ht="15.75" thickBot="1">
      <c r="A29" s="226"/>
      <c r="B29" s="227"/>
      <c r="C29" s="227"/>
      <c r="D29" s="227"/>
      <c r="E29" s="227"/>
      <c r="F29" s="227"/>
      <c r="G29" s="22"/>
      <c r="H29" s="22"/>
      <c r="M29" s="185"/>
      <c r="N29" s="186" t="s">
        <v>14</v>
      </c>
      <c r="O29" s="301" t="str">
        <f>IF(L22+L37&lt;450," ",IF(L22&gt;L37,H20,I35))</f>
        <v>Hermiston </v>
      </c>
      <c r="P29" s="301"/>
      <c r="Q29" s="301"/>
    </row>
    <row r="30" spans="1:17" ht="15">
      <c r="A30" s="226"/>
      <c r="B30" s="227"/>
      <c r="C30" s="309"/>
      <c r="D30" s="309"/>
      <c r="E30" s="309"/>
      <c r="F30" s="228"/>
      <c r="G30" s="22"/>
      <c r="H30" s="22"/>
      <c r="M30" s="185"/>
      <c r="N30" s="22"/>
      <c r="O30" s="22"/>
      <c r="P30" s="22"/>
      <c r="Q30" s="22"/>
    </row>
    <row r="31" spans="1:13" ht="12.75">
      <c r="A31" s="22"/>
      <c r="B31" s="22"/>
      <c r="C31" s="22"/>
      <c r="D31" s="22"/>
      <c r="E31" s="22"/>
      <c r="F31" s="22"/>
      <c r="G31" s="22"/>
      <c r="H31" s="22"/>
      <c r="M31" s="185"/>
    </row>
    <row r="32" spans="1:13" ht="12.75">
      <c r="A32" s="69"/>
      <c r="B32" s="31"/>
      <c r="C32" s="69"/>
      <c r="D32" s="31"/>
      <c r="E32" s="229"/>
      <c r="F32" s="22"/>
      <c r="G32" s="22"/>
      <c r="M32" s="185"/>
    </row>
    <row r="33" spans="1:13" ht="12.75">
      <c r="A33" s="230"/>
      <c r="B33" s="231"/>
      <c r="C33" s="230"/>
      <c r="D33" s="231"/>
      <c r="E33" s="230"/>
      <c r="F33" s="22"/>
      <c r="M33" s="185"/>
    </row>
    <row r="34" spans="1:13" ht="15">
      <c r="A34" s="22"/>
      <c r="B34" s="22"/>
      <c r="C34" s="22"/>
      <c r="D34" s="22"/>
      <c r="E34" s="22"/>
      <c r="F34" s="22"/>
      <c r="G34" s="25" t="s">
        <v>7</v>
      </c>
      <c r="H34" s="26"/>
      <c r="I34" s="26"/>
      <c r="J34" s="26"/>
      <c r="K34" s="26"/>
      <c r="L34" s="26"/>
      <c r="M34" s="185"/>
    </row>
    <row r="35" spans="1:13" ht="15.75" thickBot="1">
      <c r="A35" s="232"/>
      <c r="B35" s="22"/>
      <c r="C35" s="22"/>
      <c r="D35" s="22"/>
      <c r="E35" s="22"/>
      <c r="F35" s="22"/>
      <c r="G35" s="187" t="s">
        <v>14</v>
      </c>
      <c r="H35" s="188"/>
      <c r="I35" s="299" t="str">
        <f>'B Semi'!B11</f>
        <v>Hermiston </v>
      </c>
      <c r="J35" s="299"/>
      <c r="K35" s="299"/>
      <c r="L35" s="224" t="s">
        <v>146</v>
      </c>
      <c r="M35" s="189"/>
    </row>
    <row r="36" spans="1:13" ht="12.75">
      <c r="A36" s="22"/>
      <c r="B36" s="22"/>
      <c r="C36" s="22"/>
      <c r="D36" s="22"/>
      <c r="E36" s="22"/>
      <c r="F36" s="22"/>
      <c r="H36" s="22"/>
      <c r="I36" s="22"/>
      <c r="J36" s="22"/>
      <c r="L36" s="22"/>
      <c r="M36" s="22"/>
    </row>
    <row r="37" spans="1:17" ht="15.75" thickBot="1">
      <c r="A37" s="226"/>
      <c r="B37" s="22"/>
      <c r="C37" s="22"/>
      <c r="D37" s="22"/>
      <c r="E37" s="22"/>
      <c r="F37" s="22"/>
      <c r="H37" s="29">
        <v>187</v>
      </c>
      <c r="I37" s="30" t="s">
        <v>9</v>
      </c>
      <c r="J37" s="29">
        <v>177</v>
      </c>
      <c r="K37" s="31" t="s">
        <v>10</v>
      </c>
      <c r="L37" s="32">
        <f>H37+J37</f>
        <v>364</v>
      </c>
      <c r="M37" s="22"/>
      <c r="N37" s="21" t="s">
        <v>148</v>
      </c>
      <c r="O37" s="301" t="str">
        <f>IF(L22+L37&lt;450," ",IF(L22&lt;L37,H20,I35))</f>
        <v>Wilsonville</v>
      </c>
      <c r="P37" s="301"/>
      <c r="Q37" s="301"/>
    </row>
    <row r="38" spans="1:14" ht="15">
      <c r="A38" s="233"/>
      <c r="B38" s="22"/>
      <c r="C38" s="303"/>
      <c r="D38" s="303"/>
      <c r="E38" s="303"/>
      <c r="F38" s="22"/>
      <c r="H38" s="33" t="s">
        <v>11</v>
      </c>
      <c r="I38" s="34"/>
      <c r="J38" s="33" t="s">
        <v>12</v>
      </c>
      <c r="K38" s="34"/>
      <c r="L38" s="33" t="s">
        <v>2</v>
      </c>
      <c r="M38" s="22"/>
      <c r="N38" s="22"/>
    </row>
    <row r="39" spans="1:6" ht="12.75">
      <c r="A39" s="22"/>
      <c r="B39" s="22"/>
      <c r="C39" s="22"/>
      <c r="D39" s="22"/>
      <c r="E39" s="22"/>
      <c r="F39" s="22"/>
    </row>
    <row r="40" spans="1:6" ht="12.75">
      <c r="A40" s="69"/>
      <c r="B40" s="31"/>
      <c r="C40" s="69"/>
      <c r="D40" s="31"/>
      <c r="E40" s="229"/>
      <c r="F40" s="22"/>
    </row>
    <row r="41" spans="1:6" ht="12.75">
      <c r="A41" s="230"/>
      <c r="B41" s="231"/>
      <c r="C41" s="230"/>
      <c r="D41" s="231"/>
      <c r="E41" s="230"/>
      <c r="F41" s="22"/>
    </row>
    <row r="44" spans="8:13" ht="15">
      <c r="H44" s="25"/>
      <c r="I44" s="26"/>
      <c r="J44" s="26"/>
      <c r="K44" s="26"/>
      <c r="L44" s="26"/>
      <c r="M44" s="26"/>
    </row>
    <row r="45" spans="7:17" ht="15">
      <c r="G45" s="22"/>
      <c r="H45" s="306"/>
      <c r="I45" s="306"/>
      <c r="J45" s="306"/>
      <c r="K45" s="306"/>
      <c r="L45" s="306"/>
      <c r="M45" s="22"/>
      <c r="N45" s="22"/>
      <c r="O45" s="22"/>
      <c r="P45" s="22"/>
      <c r="Q45" s="22"/>
    </row>
    <row r="46" spans="7:17" ht="12.75"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</row>
    <row r="47" spans="7:17" ht="12.75">
      <c r="G47" s="22"/>
      <c r="H47" s="69"/>
      <c r="I47" s="31"/>
      <c r="J47" s="69"/>
      <c r="K47" s="31"/>
      <c r="L47" s="229"/>
      <c r="M47" s="22"/>
      <c r="N47" s="22"/>
      <c r="O47" s="22"/>
      <c r="P47" s="22"/>
      <c r="Q47" s="22"/>
    </row>
    <row r="48" spans="7:17" ht="12.75">
      <c r="G48" s="22"/>
      <c r="H48" s="230"/>
      <c r="I48" s="231"/>
      <c r="J48" s="230"/>
      <c r="K48" s="231"/>
      <c r="L48" s="230"/>
      <c r="M48" s="22"/>
      <c r="N48" s="22"/>
      <c r="O48" s="22"/>
      <c r="P48" s="22"/>
      <c r="Q48" s="22"/>
    </row>
    <row r="49" spans="7:17" ht="15">
      <c r="G49" s="22"/>
      <c r="H49" s="22"/>
      <c r="I49" s="22"/>
      <c r="J49" s="22"/>
      <c r="K49" s="22"/>
      <c r="L49" s="22"/>
      <c r="M49" s="22"/>
      <c r="N49" s="22"/>
      <c r="O49" s="306"/>
      <c r="P49" s="306"/>
      <c r="Q49" s="306"/>
    </row>
    <row r="50" spans="7:17" ht="12.75"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</row>
    <row r="51" spans="7:17" ht="12.75"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</row>
    <row r="52" spans="7:17" ht="13.5">
      <c r="G52" s="22"/>
      <c r="H52" s="226"/>
      <c r="I52" s="22"/>
      <c r="J52" s="22"/>
      <c r="K52" s="22"/>
      <c r="L52" s="22"/>
      <c r="M52" s="22"/>
      <c r="N52" s="22"/>
      <c r="O52" s="22"/>
      <c r="P52" s="22"/>
      <c r="Q52" s="22"/>
    </row>
    <row r="53" spans="7:17" ht="15">
      <c r="G53" s="22"/>
      <c r="H53" s="306"/>
      <c r="I53" s="306"/>
      <c r="J53" s="306"/>
      <c r="K53" s="306"/>
      <c r="L53" s="306"/>
      <c r="M53" s="22"/>
      <c r="N53" s="22"/>
      <c r="O53" s="22"/>
      <c r="P53" s="22"/>
      <c r="Q53" s="22"/>
    </row>
    <row r="54" spans="7:17" ht="12.75"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</row>
    <row r="55" spans="7:17" ht="15">
      <c r="G55" s="22"/>
      <c r="H55" s="69"/>
      <c r="I55" s="31"/>
      <c r="J55" s="69"/>
      <c r="K55" s="31"/>
      <c r="L55" s="229"/>
      <c r="M55" s="22"/>
      <c r="N55" s="22"/>
      <c r="O55" s="306"/>
      <c r="P55" s="306"/>
      <c r="Q55" s="306"/>
    </row>
    <row r="56" spans="7:17" ht="12.75">
      <c r="G56" s="22"/>
      <c r="H56" s="230"/>
      <c r="I56" s="231"/>
      <c r="J56" s="230"/>
      <c r="K56" s="231"/>
      <c r="L56" s="230"/>
      <c r="M56" s="22"/>
      <c r="N56" s="22"/>
      <c r="O56" s="22"/>
      <c r="P56" s="22"/>
      <c r="Q56" s="22"/>
    </row>
  </sheetData>
  <sheetProtection/>
  <mergeCells count="20">
    <mergeCell ref="O37:Q37"/>
    <mergeCell ref="O49:Q49"/>
    <mergeCell ref="O55:Q55"/>
    <mergeCell ref="H45:L45"/>
    <mergeCell ref="H53:L53"/>
    <mergeCell ref="A3:Q3"/>
    <mergeCell ref="A4:Q4"/>
    <mergeCell ref="A5:Q5"/>
    <mergeCell ref="C30:E30"/>
    <mergeCell ref="H20:L20"/>
    <mergeCell ref="I35:K35"/>
    <mergeCell ref="A1:Q1"/>
    <mergeCell ref="O29:Q29"/>
    <mergeCell ref="C24:E24"/>
    <mergeCell ref="C38:E38"/>
    <mergeCell ref="G8:L8"/>
    <mergeCell ref="G12:L12"/>
    <mergeCell ref="G14:L14"/>
    <mergeCell ref="C16:E16"/>
    <mergeCell ref="G10:L10"/>
  </mergeCells>
  <printOptions horizontalCentered="1"/>
  <pageMargins left="0.25" right="0.25" top="0.5" bottom="0.5" header="0.5" footer="0.5"/>
  <pageSetup horizontalDpi="600" verticalDpi="6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M141"/>
  <sheetViews>
    <sheetView tabSelected="1" zoomScalePageLayoutView="0" workbookViewId="0" topLeftCell="A1">
      <pane ySplit="9" topLeftCell="A10" activePane="bottomLeft" state="frozen"/>
      <selection pane="topLeft" activeCell="B11" sqref="B11"/>
      <selection pane="bottomLeft" activeCell="I59" sqref="A1:I59"/>
    </sheetView>
  </sheetViews>
  <sheetFormatPr defaultColWidth="8.7109375" defaultRowHeight="12.75"/>
  <cols>
    <col min="1" max="1" width="9.28125" style="137" bestFit="1" customWidth="1"/>
    <col min="2" max="3" width="21.421875" style="0" customWidth="1"/>
    <col min="4" max="4" width="18.7109375" style="0" customWidth="1"/>
    <col min="5" max="8" width="9.28125" style="0" bestFit="1" customWidth="1"/>
    <col min="9" max="9" width="15.7109375" style="0" bestFit="1" customWidth="1"/>
  </cols>
  <sheetData>
    <row r="1" spans="2:9" ht="20.25">
      <c r="B1" s="100"/>
      <c r="C1" s="100"/>
      <c r="D1" s="100"/>
      <c r="E1" s="101"/>
      <c r="F1" s="101"/>
      <c r="G1" s="101"/>
      <c r="H1" s="101"/>
      <c r="I1" s="92"/>
    </row>
    <row r="2" spans="1:13" ht="24">
      <c r="A2" s="293" t="s">
        <v>316</v>
      </c>
      <c r="B2" s="293"/>
      <c r="C2" s="293"/>
      <c r="D2" s="293"/>
      <c r="E2" s="293"/>
      <c r="F2" s="293"/>
      <c r="G2" s="293"/>
      <c r="H2" s="293"/>
      <c r="I2" s="293"/>
      <c r="J2" s="102"/>
      <c r="K2" s="102"/>
      <c r="L2" s="102"/>
      <c r="M2" s="102"/>
    </row>
    <row r="3" spans="5:9" ht="12.75">
      <c r="E3" s="92"/>
      <c r="F3" s="92"/>
      <c r="G3" s="92"/>
      <c r="H3" s="92"/>
      <c r="I3" s="92"/>
    </row>
    <row r="4" spans="1:9" ht="12.75">
      <c r="A4" s="310" t="str">
        <f>'B Input'!F2</f>
        <v>Mt Hood Lanes</v>
      </c>
      <c r="B4" s="310"/>
      <c r="C4" s="310"/>
      <c r="D4" s="310"/>
      <c r="E4" s="310"/>
      <c r="F4" s="310"/>
      <c r="G4" s="310"/>
      <c r="H4" s="310"/>
      <c r="I4" s="310"/>
    </row>
    <row r="5" spans="1:9" ht="12.75">
      <c r="A5" s="311">
        <f>'B Input'!F3</f>
        <v>45319</v>
      </c>
      <c r="B5" s="311"/>
      <c r="C5" s="311"/>
      <c r="D5" s="311"/>
      <c r="E5" s="311"/>
      <c r="F5" s="311"/>
      <c r="G5" s="311"/>
      <c r="H5" s="311"/>
      <c r="I5" s="311"/>
    </row>
    <row r="6" spans="1:9" ht="12.75">
      <c r="A6" s="310" t="s">
        <v>62</v>
      </c>
      <c r="B6" s="310"/>
      <c r="C6" s="310"/>
      <c r="D6" s="310"/>
      <c r="E6" s="310"/>
      <c r="F6" s="310"/>
      <c r="G6" s="310"/>
      <c r="H6" s="310"/>
      <c r="I6" s="310"/>
    </row>
    <row r="7" spans="5:9" ht="13.5" thickBot="1">
      <c r="E7" s="92"/>
      <c r="F7" s="92"/>
      <c r="G7" s="92"/>
      <c r="H7" s="92"/>
      <c r="I7" s="92"/>
    </row>
    <row r="8" spans="2:9" ht="12.75">
      <c r="B8" s="93"/>
      <c r="C8" s="93"/>
      <c r="D8" s="93"/>
      <c r="E8" s="93"/>
      <c r="F8" s="93"/>
      <c r="G8" s="94" t="s">
        <v>67</v>
      </c>
      <c r="H8" s="95" t="s">
        <v>68</v>
      </c>
      <c r="I8" s="94" t="s">
        <v>65</v>
      </c>
    </row>
    <row r="9" spans="2:9" ht="13.5" thickBot="1">
      <c r="B9" s="96" t="s">
        <v>63</v>
      </c>
      <c r="C9" s="247" t="s">
        <v>178</v>
      </c>
      <c r="D9" s="96" t="s">
        <v>64</v>
      </c>
      <c r="E9" s="96" t="s">
        <v>40</v>
      </c>
      <c r="F9" s="96" t="s">
        <v>41</v>
      </c>
      <c r="G9" s="97" t="s">
        <v>65</v>
      </c>
      <c r="H9" s="98" t="s">
        <v>42</v>
      </c>
      <c r="I9" s="97" t="s">
        <v>66</v>
      </c>
    </row>
    <row r="10" spans="1:9" ht="12.75">
      <c r="A10" s="138"/>
      <c r="B10" s="131"/>
      <c r="C10" s="131"/>
      <c r="D10" s="131"/>
      <c r="E10" s="131"/>
      <c r="F10" s="131"/>
      <c r="G10" s="132"/>
      <c r="H10" s="132"/>
      <c r="I10" s="132"/>
    </row>
    <row r="11" spans="1:9" ht="12.75">
      <c r="A11" s="99">
        <v>1</v>
      </c>
      <c r="B11" s="92" t="str">
        <f>'B Input'!A25</f>
        <v>Adam Seewer</v>
      </c>
      <c r="C11" s="92" t="str">
        <f>'B Input'!B25</f>
        <v>B</v>
      </c>
      <c r="D11" s="109" t="str">
        <f>'B Input'!A20</f>
        <v>Hermiston </v>
      </c>
      <c r="E11" s="125">
        <f>'B Input'!AA25</f>
        <v>26</v>
      </c>
      <c r="F11" s="125">
        <f>'B Input'!AB25</f>
        <v>6</v>
      </c>
      <c r="G11" s="125">
        <f>E11*3+F11*2</f>
        <v>90</v>
      </c>
      <c r="H11" s="125">
        <f>'B Input'!AC25</f>
        <v>40</v>
      </c>
      <c r="I11" s="136">
        <f>IF('B Input'!AC25&lt;1,0,G11/H11)</f>
        <v>2.25</v>
      </c>
    </row>
    <row r="12" spans="1:9" ht="12.75">
      <c r="A12" s="99">
        <v>2</v>
      </c>
      <c r="B12" s="125" t="str">
        <f>'B Input'!A60</f>
        <v>Cody McMurtrie</v>
      </c>
      <c r="C12" s="125" t="str">
        <f>'B Input'!B60</f>
        <v>B</v>
      </c>
      <c r="D12" s="133" t="str">
        <f>'B Input'!A56</f>
        <v>Oregon City Black</v>
      </c>
      <c r="E12" s="125">
        <f>'B Input'!AA60</f>
        <v>19</v>
      </c>
      <c r="F12" s="125">
        <f>'B Input'!AB60</f>
        <v>15</v>
      </c>
      <c r="G12" s="125">
        <f>E12*3+F12*2</f>
        <v>87</v>
      </c>
      <c r="H12" s="125">
        <f>'B Input'!AC60</f>
        <v>40</v>
      </c>
      <c r="I12" s="136">
        <f>IF('B Input'!AC60&lt;1,0,G12/H12)</f>
        <v>2.175</v>
      </c>
    </row>
    <row r="13" spans="1:9" ht="12.75">
      <c r="A13" s="99">
        <v>3</v>
      </c>
      <c r="B13" s="92" t="str">
        <f>'B Input'!A24</f>
        <v>Donevan Montgomery</v>
      </c>
      <c r="C13" s="92" t="str">
        <f>'B Input'!B24</f>
        <v>B</v>
      </c>
      <c r="D13" s="109" t="str">
        <f>'B Input'!A20</f>
        <v>Hermiston </v>
      </c>
      <c r="E13" s="125">
        <f>'B Input'!AA24</f>
        <v>22</v>
      </c>
      <c r="F13" s="125">
        <f>'B Input'!AB24</f>
        <v>10</v>
      </c>
      <c r="G13" s="125">
        <f>E13*3+F13*2</f>
        <v>86</v>
      </c>
      <c r="H13" s="125">
        <f>'B Input'!AC24</f>
        <v>40</v>
      </c>
      <c r="I13" s="136">
        <f>IF('B Input'!AC24&lt;1,0,G13/H13)</f>
        <v>2.15</v>
      </c>
    </row>
    <row r="14" spans="1:9" ht="12.75">
      <c r="A14" s="99">
        <v>4</v>
      </c>
      <c r="B14" s="92" t="str">
        <f>'B Input'!A13</f>
        <v>Eain McDonald</v>
      </c>
      <c r="C14" s="92" t="str">
        <f>'B Input'!B13</f>
        <v>B</v>
      </c>
      <c r="D14" s="109" t="str">
        <f>'B Input'!A8</f>
        <v>Hermiston - Echo</v>
      </c>
      <c r="E14" s="125">
        <f>'B Input'!AA13</f>
        <v>22</v>
      </c>
      <c r="F14" s="125">
        <f>'B Input'!AB13</f>
        <v>9</v>
      </c>
      <c r="G14" s="125">
        <f>E14*3+F14*2</f>
        <v>84</v>
      </c>
      <c r="H14" s="125">
        <f>'B Input'!AC13</f>
        <v>40</v>
      </c>
      <c r="I14" s="136">
        <f>IF('B Input'!AC13&lt;1,0,G14/H14)</f>
        <v>2.1</v>
      </c>
    </row>
    <row r="15" spans="1:9" ht="12.75">
      <c r="A15" s="99">
        <v>5</v>
      </c>
      <c r="B15" s="92" t="str">
        <f>'B Input'!A23</f>
        <v>Brian Younger</v>
      </c>
      <c r="C15" s="92" t="str">
        <f>'B Input'!B23</f>
        <v>B</v>
      </c>
      <c r="D15" s="109" t="str">
        <f>'B Input'!A20</f>
        <v>Hermiston </v>
      </c>
      <c r="E15" s="125">
        <f>'B Input'!AA23</f>
        <v>17</v>
      </c>
      <c r="F15" s="125">
        <f>'B Input'!AB23</f>
        <v>10</v>
      </c>
      <c r="G15" s="125">
        <f>E15*3+F15*2</f>
        <v>71</v>
      </c>
      <c r="H15" s="125">
        <f>'B Input'!AC23</f>
        <v>34</v>
      </c>
      <c r="I15" s="136">
        <f>IF('B Input'!AC23&lt;1,0,G15/H15)</f>
        <v>2.088235294117647</v>
      </c>
    </row>
    <row r="16" spans="1:9" ht="12.75">
      <c r="A16" s="99">
        <v>6</v>
      </c>
      <c r="B16" s="92" t="str">
        <f>'B Input'!A97</f>
        <v>Myles Hunt</v>
      </c>
      <c r="C16" s="92" t="str">
        <f>'B Input'!B97</f>
        <v>B</v>
      </c>
      <c r="D16" s="109" t="str">
        <f>'B Input'!A92</f>
        <v>Benson #1</v>
      </c>
      <c r="E16" s="125">
        <f>'B Input'!AA97</f>
        <v>23</v>
      </c>
      <c r="F16" s="125">
        <f>'B Input'!AB97</f>
        <v>7</v>
      </c>
      <c r="G16" s="125">
        <f>E16*3+F16*2</f>
        <v>83</v>
      </c>
      <c r="H16" s="125">
        <f>'B Input'!AC97</f>
        <v>40</v>
      </c>
      <c r="I16" s="136">
        <f>IF('B Input'!AC97&lt;1,0,G16/H16)</f>
        <v>2.075</v>
      </c>
    </row>
    <row r="17" spans="1:9" ht="12.75">
      <c r="A17" s="99">
        <v>7</v>
      </c>
      <c r="B17" s="125" t="str">
        <f>'B Input'!A46</f>
        <v>Leo Berger</v>
      </c>
      <c r="C17" s="125" t="str">
        <f>'B Input'!B46</f>
        <v>B</v>
      </c>
      <c r="D17" s="133" t="str">
        <f>'B Input'!A44</f>
        <v>Lakeridge #2</v>
      </c>
      <c r="E17" s="125">
        <f>'B Input'!AA46</f>
        <v>19</v>
      </c>
      <c r="F17" s="125">
        <f>'B Input'!AB46</f>
        <v>12</v>
      </c>
      <c r="G17" s="125">
        <f>E17*3+F17*2</f>
        <v>81</v>
      </c>
      <c r="H17" s="125">
        <f>'B Input'!AC46</f>
        <v>40</v>
      </c>
      <c r="I17" s="136">
        <f>IF('B Input'!AC46&lt;1,0,G17/H17)</f>
        <v>2.025</v>
      </c>
    </row>
    <row r="18" spans="1:9" ht="12.75">
      <c r="A18" s="99">
        <v>8</v>
      </c>
      <c r="B18" s="92" t="str">
        <f>'B Input'!A111</f>
        <v>Jacob Adams</v>
      </c>
      <c r="C18" s="92" t="str">
        <f>'B Input'!B111</f>
        <v>B</v>
      </c>
      <c r="D18" s="109" t="str">
        <f>'B Input'!A104</f>
        <v>Wilsonville</v>
      </c>
      <c r="E18" s="92">
        <f>'B Input'!AA111</f>
        <v>19</v>
      </c>
      <c r="F18" s="92">
        <f>'B Input'!AB111</f>
        <v>11</v>
      </c>
      <c r="G18" s="125">
        <f>E18*3+F18*2</f>
        <v>79</v>
      </c>
      <c r="H18" s="125">
        <f>'B Input'!AC111</f>
        <v>40</v>
      </c>
      <c r="I18" s="136">
        <f>IF('B Input'!AC111&lt;1,0,G18/H18)</f>
        <v>1.975</v>
      </c>
    </row>
    <row r="19" spans="1:9" ht="12.75">
      <c r="A19" s="99">
        <v>9</v>
      </c>
      <c r="B19" s="125" t="str">
        <f>'B Input'!A57</f>
        <v>Parker Abbott</v>
      </c>
      <c r="C19" s="125" t="str">
        <f>'B Input'!B57</f>
        <v>B</v>
      </c>
      <c r="D19" s="133" t="str">
        <f>'B Input'!A56</f>
        <v>Oregon City Black</v>
      </c>
      <c r="E19" s="125">
        <f>'B Input'!AA57</f>
        <v>14</v>
      </c>
      <c r="F19" s="125">
        <f>'B Input'!AB57</f>
        <v>18</v>
      </c>
      <c r="G19" s="125">
        <f>E19*3+F19*2</f>
        <v>78</v>
      </c>
      <c r="H19" s="125">
        <f>'B Input'!AC57</f>
        <v>40</v>
      </c>
      <c r="I19" s="136">
        <f>IF('B Input'!AC57&lt;1,0,G19/H19)</f>
        <v>1.95</v>
      </c>
    </row>
    <row r="20" spans="1:9" ht="12.75">
      <c r="A20" s="99">
        <v>10</v>
      </c>
      <c r="B20" s="92" t="s">
        <v>259</v>
      </c>
      <c r="C20" s="92" t="s">
        <v>177</v>
      </c>
      <c r="D20" s="321" t="s">
        <v>253</v>
      </c>
      <c r="E20" s="125">
        <v>17</v>
      </c>
      <c r="F20" s="125">
        <v>12</v>
      </c>
      <c r="G20" s="125">
        <v>75</v>
      </c>
      <c r="H20" s="125">
        <v>40</v>
      </c>
      <c r="I20" s="318">
        <v>1.875</v>
      </c>
    </row>
    <row r="21" spans="1:9" ht="12.75">
      <c r="A21" s="99">
        <v>11</v>
      </c>
      <c r="B21" s="125" t="str">
        <f>'B Input'!A47</f>
        <v>Jacob Hamada</v>
      </c>
      <c r="C21" s="125" t="str">
        <f>'B Input'!B47</f>
        <v>B</v>
      </c>
      <c r="D21" s="133" t="str">
        <f>'B Input'!A44</f>
        <v>Lakeridge #2</v>
      </c>
      <c r="E21" s="125">
        <f>'B Input'!AA47</f>
        <v>18</v>
      </c>
      <c r="F21" s="125">
        <f>'B Input'!AB47</f>
        <v>10</v>
      </c>
      <c r="G21" s="125">
        <f>E21*3+F21*2</f>
        <v>74</v>
      </c>
      <c r="H21" s="125">
        <f>'B Input'!AC47</f>
        <v>40</v>
      </c>
      <c r="I21" s="136">
        <f>IF('B Input'!AC47&lt;1,0,G21/H21)</f>
        <v>1.85</v>
      </c>
    </row>
    <row r="22" spans="1:9" ht="12.75">
      <c r="A22" s="99">
        <v>12</v>
      </c>
      <c r="B22" s="92" t="str">
        <f>'B Input'!A110</f>
        <v>Chris Neff</v>
      </c>
      <c r="C22" s="92" t="str">
        <f>'B Input'!B110</f>
        <v>B</v>
      </c>
      <c r="D22" s="109" t="str">
        <f>'B Input'!A104</f>
        <v>Wilsonville</v>
      </c>
      <c r="E22" s="92">
        <f>'B Input'!AA110</f>
        <v>13</v>
      </c>
      <c r="F22" s="92">
        <f>'B Input'!AB110</f>
        <v>17</v>
      </c>
      <c r="G22" s="125">
        <f>E22*3+F22*2</f>
        <v>73</v>
      </c>
      <c r="H22" s="125">
        <f>'B Input'!AC110</f>
        <v>40</v>
      </c>
      <c r="I22" s="136">
        <f>IF('B Input'!AC110&lt;1,0,G22/H22)</f>
        <v>1.825</v>
      </c>
    </row>
    <row r="23" spans="1:9" ht="12.75">
      <c r="A23" s="99">
        <v>13</v>
      </c>
      <c r="B23" s="92" t="str">
        <f>'B Input'!A22</f>
        <v>Samuel Jaime</v>
      </c>
      <c r="C23" s="92" t="str">
        <f>'B Input'!B22</f>
        <v>B</v>
      </c>
      <c r="D23" s="109" t="str">
        <f>'B Input'!A20</f>
        <v>Hermiston </v>
      </c>
      <c r="E23" s="125">
        <f>'B Input'!AA22</f>
        <v>14</v>
      </c>
      <c r="F23" s="125">
        <f>'B Input'!AB22</f>
        <v>9</v>
      </c>
      <c r="G23" s="125">
        <f>E23*3+F23*2</f>
        <v>60</v>
      </c>
      <c r="H23" s="125">
        <f>'B Input'!AC22</f>
        <v>33</v>
      </c>
      <c r="I23" s="136">
        <f>IF('B Input'!AC22&lt;1,0,G23/H23)</f>
        <v>1.8181818181818181</v>
      </c>
    </row>
    <row r="24" spans="1:9" ht="12.75">
      <c r="A24" s="99">
        <v>14</v>
      </c>
      <c r="B24" s="92" t="str">
        <f>'B Input'!A12</f>
        <v>Tristan Horn</v>
      </c>
      <c r="C24" s="92" t="str">
        <f>'B Input'!B12</f>
        <v>B</v>
      </c>
      <c r="D24" s="109" t="str">
        <f>'B Input'!A8</f>
        <v>Hermiston - Echo</v>
      </c>
      <c r="E24" s="125">
        <f>'B Input'!AA12</f>
        <v>16</v>
      </c>
      <c r="F24" s="125">
        <f>'B Input'!AB12</f>
        <v>10</v>
      </c>
      <c r="G24" s="125">
        <f>E24*3+F24*2</f>
        <v>68</v>
      </c>
      <c r="H24" s="125">
        <f>'B Input'!AC12</f>
        <v>40</v>
      </c>
      <c r="I24" s="136">
        <f>IF('B Input'!AC12&lt;1,0,G24/H24)</f>
        <v>1.7</v>
      </c>
    </row>
    <row r="25" spans="1:9" ht="12.75">
      <c r="A25" s="99">
        <v>15</v>
      </c>
      <c r="B25" s="125" t="str">
        <f>'B Input'!A62</f>
        <v>PJ Winklepleck</v>
      </c>
      <c r="C25" s="125" t="str">
        <f>'B Input'!B62</f>
        <v>B</v>
      </c>
      <c r="D25" s="133" t="str">
        <f>'B Input'!A56</f>
        <v>Oregon City Black</v>
      </c>
      <c r="E25" s="125">
        <f>'B Input'!AA62</f>
        <v>10</v>
      </c>
      <c r="F25" s="125">
        <f>'B Input'!AB62</f>
        <v>18</v>
      </c>
      <c r="G25" s="125">
        <f>E25*3+F25*2</f>
        <v>66</v>
      </c>
      <c r="H25" s="125">
        <f>'B Input'!AC62</f>
        <v>40</v>
      </c>
      <c r="I25" s="136">
        <f>IF('B Input'!AC62&lt;1,0,G25/H25)</f>
        <v>1.65</v>
      </c>
    </row>
    <row r="26" spans="1:9" ht="12.75">
      <c r="A26" s="99">
        <v>16</v>
      </c>
      <c r="B26" s="134" t="str">
        <f>'B Input'!A99</f>
        <v>Mekhi Kent</v>
      </c>
      <c r="C26" s="134" t="str">
        <f>'B Input'!B99</f>
        <v>B</v>
      </c>
      <c r="D26" s="109" t="str">
        <f>'B Input'!A92</f>
        <v>Benson #1</v>
      </c>
      <c r="E26" s="125">
        <f>'B Input'!AA99</f>
        <v>9</v>
      </c>
      <c r="F26" s="125">
        <f>'B Input'!AB99</f>
        <v>11</v>
      </c>
      <c r="G26" s="125">
        <f>E26*3+F26*2</f>
        <v>49</v>
      </c>
      <c r="H26" s="125">
        <f>'B Input'!AC99</f>
        <v>32</v>
      </c>
      <c r="I26" s="136">
        <f>IF('B Input'!AC99&lt;1,0,G26/H26)</f>
        <v>1.53125</v>
      </c>
    </row>
    <row r="27" spans="1:9" ht="12.75">
      <c r="A27" s="99">
        <v>17</v>
      </c>
      <c r="B27" s="134" t="str">
        <f>'B Input'!A98</f>
        <v>Jayden Bingeman</v>
      </c>
      <c r="C27" s="134" t="str">
        <f>'B Input'!B98</f>
        <v>B</v>
      </c>
      <c r="D27" s="109" t="str">
        <f>'B Input'!A92</f>
        <v>Benson #1</v>
      </c>
      <c r="E27" s="125">
        <f>'B Input'!AA98</f>
        <v>15</v>
      </c>
      <c r="F27" s="125">
        <f>'B Input'!AB98</f>
        <v>5</v>
      </c>
      <c r="G27" s="125">
        <f>E27*3+F27*2</f>
        <v>55</v>
      </c>
      <c r="H27" s="125">
        <f>'B Input'!AC98</f>
        <v>36</v>
      </c>
      <c r="I27" s="136">
        <f>IF('B Input'!AC98&lt;1,0,G27/H27)</f>
        <v>1.5277777777777777</v>
      </c>
    </row>
    <row r="28" spans="1:9" ht="12.75">
      <c r="A28" s="99">
        <v>18</v>
      </c>
      <c r="B28" s="125" t="str">
        <f>'B Input'!A75</f>
        <v>Elliott Kayser</v>
      </c>
      <c r="C28" s="125" t="str">
        <f>'B Input'!B75</f>
        <v>B</v>
      </c>
      <c r="D28" s="133" t="str">
        <f>'B Input'!A68</f>
        <v>Oregon City Red</v>
      </c>
      <c r="E28" s="125">
        <f>'B Input'!AA75</f>
        <v>7</v>
      </c>
      <c r="F28" s="125">
        <f>'B Input'!AB75</f>
        <v>20</v>
      </c>
      <c r="G28" s="125">
        <f>E28*3+F28*2</f>
        <v>61</v>
      </c>
      <c r="H28" s="125">
        <f>'B Input'!AC75</f>
        <v>40</v>
      </c>
      <c r="I28" s="136">
        <f>IF('B Input'!AC75&lt;1,0,G28/H28)</f>
        <v>1.525</v>
      </c>
    </row>
    <row r="29" spans="1:9" ht="12.75">
      <c r="A29" s="99">
        <v>19</v>
      </c>
      <c r="B29" s="125" t="str">
        <f>'B Input'!A58</f>
        <v>Ryder Hector</v>
      </c>
      <c r="C29" s="125" t="str">
        <f>'B Input'!B58</f>
        <v>B</v>
      </c>
      <c r="D29" s="133" t="str">
        <f>'B Input'!A56</f>
        <v>Oregon City Black</v>
      </c>
      <c r="E29" s="125">
        <f>'B Input'!AA58</f>
        <v>9</v>
      </c>
      <c r="F29" s="125">
        <f>'B Input'!AB58</f>
        <v>10</v>
      </c>
      <c r="G29" s="125">
        <f>E29*3+F29*2</f>
        <v>47</v>
      </c>
      <c r="H29" s="125">
        <f>'B Input'!AC58</f>
        <v>32</v>
      </c>
      <c r="I29" s="136">
        <f>IF('B Input'!AC58&lt;1,0,G29/H29)</f>
        <v>1.46875</v>
      </c>
    </row>
    <row r="30" spans="1:9" ht="12.75">
      <c r="A30" s="99">
        <v>20</v>
      </c>
      <c r="B30" s="92" t="str">
        <f>'B Input'!A96</f>
        <v>Kaleb Pate</v>
      </c>
      <c r="C30" s="92" t="str">
        <f>'B Input'!B96</f>
        <v>B</v>
      </c>
      <c r="D30" s="109" t="str">
        <f>'B Input'!A92</f>
        <v>Benson #1</v>
      </c>
      <c r="E30" s="125">
        <f>'B Input'!AA96</f>
        <v>11</v>
      </c>
      <c r="F30" s="125">
        <f>'B Input'!AB96</f>
        <v>7</v>
      </c>
      <c r="G30" s="125">
        <f>E30*3+F30*2</f>
        <v>47</v>
      </c>
      <c r="H30" s="125">
        <f>'B Input'!AC96</f>
        <v>32</v>
      </c>
      <c r="I30" s="136">
        <f>IF('B Input'!AC96&lt;1,0,G30/H30)</f>
        <v>1.46875</v>
      </c>
    </row>
    <row r="31" spans="1:9" ht="12.75">
      <c r="A31" s="99">
        <v>21</v>
      </c>
      <c r="B31" s="125" t="str">
        <f>'B Input'!A48</f>
        <v>Eric Ash Carlson</v>
      </c>
      <c r="C31" s="125" t="str">
        <f>'B Input'!B48</f>
        <v>B</v>
      </c>
      <c r="D31" s="109" t="str">
        <f>'B Input'!A44</f>
        <v>Lakeridge #2</v>
      </c>
      <c r="E31" s="125">
        <f>'B Input'!AA48</f>
        <v>7</v>
      </c>
      <c r="F31" s="125">
        <f>'B Input'!AB48</f>
        <v>11</v>
      </c>
      <c r="G31" s="125">
        <f>E31*3+F31*2</f>
        <v>43</v>
      </c>
      <c r="H31" s="125">
        <f>'B Input'!AC48</f>
        <v>32</v>
      </c>
      <c r="I31" s="136">
        <f>IF('B Input'!AC48&lt;1,0,G31/H31)</f>
        <v>1.34375</v>
      </c>
    </row>
    <row r="32" spans="1:9" ht="12.75">
      <c r="A32" s="99">
        <v>22</v>
      </c>
      <c r="B32" s="125" t="str">
        <f>'B Input'!A69</f>
        <v>Kyle DeVault</v>
      </c>
      <c r="C32" s="125" t="str">
        <f>'B Input'!B69</f>
        <v>B</v>
      </c>
      <c r="D32" s="133" t="str">
        <f>'B Input'!A68</f>
        <v>Oregon City Red</v>
      </c>
      <c r="E32" s="125">
        <f>'B Input'!AA69</f>
        <v>11</v>
      </c>
      <c r="F32" s="125">
        <f>'B Input'!AB69</f>
        <v>10</v>
      </c>
      <c r="G32" s="125">
        <f>E32*3+F32*2</f>
        <v>53</v>
      </c>
      <c r="H32" s="125">
        <f>'B Input'!AC69</f>
        <v>40</v>
      </c>
      <c r="I32" s="136">
        <f>IF('B Input'!AC69&lt;1,0,G32/H32)</f>
        <v>1.325</v>
      </c>
    </row>
    <row r="33" spans="1:9" ht="12.75">
      <c r="A33" s="99">
        <v>23</v>
      </c>
      <c r="B33" s="125" t="str">
        <f>'B Input'!A72</f>
        <v>Kellen Tautfest</v>
      </c>
      <c r="C33" s="125" t="str">
        <f>'B Input'!B72</f>
        <v>B</v>
      </c>
      <c r="D33" s="133" t="str">
        <f>'B Input'!A68</f>
        <v>Oregon City Red</v>
      </c>
      <c r="E33" s="125">
        <f>'B Input'!AA72</f>
        <v>10</v>
      </c>
      <c r="F33" s="125">
        <f>'B Input'!AB72</f>
        <v>11</v>
      </c>
      <c r="G33" s="125">
        <f>E33*3+F33*2</f>
        <v>52</v>
      </c>
      <c r="H33" s="125">
        <f>'B Input'!AC72</f>
        <v>40</v>
      </c>
      <c r="I33" s="136">
        <f>IF('B Input'!AC72&lt;1,0,G33/H33)</f>
        <v>1.3</v>
      </c>
    </row>
    <row r="34" spans="1:9" ht="12.75">
      <c r="A34" s="99">
        <v>24</v>
      </c>
      <c r="B34" s="92" t="str">
        <f>'B Input'!A11</f>
        <v>Gadge Primmer</v>
      </c>
      <c r="C34" s="92" t="str">
        <f>'B Input'!B11</f>
        <v>B</v>
      </c>
      <c r="D34" s="109" t="str">
        <f>'B Input'!A8</f>
        <v>Hermiston - Echo</v>
      </c>
      <c r="E34" s="125">
        <f>'B Input'!AA11</f>
        <v>8</v>
      </c>
      <c r="F34" s="125">
        <f>'B Input'!AB11</f>
        <v>12</v>
      </c>
      <c r="G34" s="125">
        <f>E34*3+F34*2</f>
        <v>48</v>
      </c>
      <c r="H34" s="125">
        <f>'B Input'!AC11</f>
        <v>40</v>
      </c>
      <c r="I34" s="136">
        <f>IF('B Input'!AC11&lt;1,0,G34/H34)</f>
        <v>1.2</v>
      </c>
    </row>
    <row r="35" spans="1:9" ht="12.75">
      <c r="A35" s="99">
        <v>25</v>
      </c>
      <c r="B35" s="92" t="str">
        <f>'B Input'!A10</f>
        <v>Sutton Osborn</v>
      </c>
      <c r="C35" s="92" t="str">
        <f>'B Input'!B10</f>
        <v>B</v>
      </c>
      <c r="D35" s="109" t="str">
        <f>'B Input'!A8</f>
        <v>Hermiston - Echo</v>
      </c>
      <c r="E35" s="125">
        <f>'B Input'!AA10</f>
        <v>9</v>
      </c>
      <c r="F35" s="125">
        <f>'B Input'!AB10</f>
        <v>8</v>
      </c>
      <c r="G35" s="125">
        <f>E35*3+F35*2</f>
        <v>43</v>
      </c>
      <c r="H35" s="125">
        <f>'B Input'!AC10</f>
        <v>40</v>
      </c>
      <c r="I35" s="136">
        <f>IF('B Input'!AC10&lt;1,0,G35/H35)</f>
        <v>1.075</v>
      </c>
    </row>
    <row r="36" spans="1:9" ht="12.75">
      <c r="A36" s="99">
        <v>26</v>
      </c>
      <c r="B36" s="125" t="str">
        <f>'B Input'!A83</f>
        <v>Bailey McGlothlan</v>
      </c>
      <c r="C36" s="125" t="str">
        <f>'B Input'!B83</f>
        <v>B</v>
      </c>
      <c r="D36" s="133" t="str">
        <f>'B Input'!A80</f>
        <v>Oregon City White</v>
      </c>
      <c r="E36" s="125">
        <f>'B Input'!AA83</f>
        <v>6</v>
      </c>
      <c r="F36" s="125">
        <f>'B Input'!AB83</f>
        <v>11</v>
      </c>
      <c r="G36" s="125">
        <f>E36*3+F36*2</f>
        <v>40</v>
      </c>
      <c r="H36" s="125">
        <f>'B Input'!AC83</f>
        <v>40</v>
      </c>
      <c r="I36" s="136">
        <f>IF('B Input'!AC83&lt;1,0,G36/H36)</f>
        <v>1</v>
      </c>
    </row>
    <row r="37" spans="1:9" ht="12.75">
      <c r="A37" s="99">
        <v>27</v>
      </c>
      <c r="B37" s="125" t="str">
        <f>'B Input'!A86</f>
        <v>Rodney LaBarr</v>
      </c>
      <c r="C37" s="125" t="str">
        <f>'B Input'!B86</f>
        <v>B</v>
      </c>
      <c r="D37" s="109" t="str">
        <f>'B Input'!A80</f>
        <v>Oregon City White</v>
      </c>
      <c r="E37" s="125">
        <f>'B Input'!AA86</f>
        <v>6</v>
      </c>
      <c r="F37" s="125">
        <f>'B Input'!AB86</f>
        <v>11</v>
      </c>
      <c r="G37" s="125">
        <f>E37*3+F37*2</f>
        <v>40</v>
      </c>
      <c r="H37" s="125">
        <f>'B Input'!AC86</f>
        <v>40</v>
      </c>
      <c r="I37" s="136">
        <f>IF('B Input'!AC86&lt;1,0,G37/H37)</f>
        <v>1</v>
      </c>
    </row>
    <row r="38" spans="1:9" ht="12.75">
      <c r="A38" s="99">
        <v>28</v>
      </c>
      <c r="B38" s="125" t="str">
        <f>'B Input'!A71</f>
        <v>Gavin Fuller</v>
      </c>
      <c r="C38" s="125" t="str">
        <f>'B Input'!B71</f>
        <v>B</v>
      </c>
      <c r="D38" s="133" t="str">
        <f>'B Input'!A68</f>
        <v>Oregon City Red</v>
      </c>
      <c r="E38" s="125">
        <f>'B Input'!AA71</f>
        <v>11</v>
      </c>
      <c r="F38" s="125">
        <f>'B Input'!AB71</f>
        <v>2</v>
      </c>
      <c r="G38" s="125">
        <f>E38*3+F38*2</f>
        <v>37</v>
      </c>
      <c r="H38" s="125">
        <f>'B Input'!AC71</f>
        <v>40</v>
      </c>
      <c r="I38" s="136">
        <f>IF('B Input'!AC71&lt;1,0,G38/H38)</f>
        <v>0.925</v>
      </c>
    </row>
    <row r="39" spans="1:9" ht="12.75">
      <c r="A39" s="99">
        <v>29</v>
      </c>
      <c r="B39" s="125" t="str">
        <f>'B Input'!A70</f>
        <v>Wyatt Masters</v>
      </c>
      <c r="C39" s="125" t="str">
        <f>'B Input'!B70</f>
        <v>B</v>
      </c>
      <c r="D39" s="133" t="str">
        <f>'B Input'!A68</f>
        <v>Oregon City Red</v>
      </c>
      <c r="E39" s="125">
        <f>'B Input'!AA70</f>
        <v>5</v>
      </c>
      <c r="F39" s="125">
        <f>'B Input'!AB70</f>
        <v>9</v>
      </c>
      <c r="G39" s="125">
        <f>E39*3+F39*2</f>
        <v>33</v>
      </c>
      <c r="H39" s="125">
        <f>'B Input'!AC70</f>
        <v>40</v>
      </c>
      <c r="I39" s="136">
        <f>IF('B Input'!AC70&lt;1,0,G39/H39)</f>
        <v>0.825</v>
      </c>
    </row>
    <row r="40" spans="1:9" ht="12.75">
      <c r="A40" s="99">
        <v>30</v>
      </c>
      <c r="B40" s="125" t="str">
        <f>'B Input'!A84</f>
        <v>Jordan Ryan</v>
      </c>
      <c r="C40" s="125" t="str">
        <f>'B Input'!B84</f>
        <v>B</v>
      </c>
      <c r="D40" s="133" t="str">
        <f>'B Input'!A80</f>
        <v>Oregon City White</v>
      </c>
      <c r="E40" s="125">
        <f>'B Input'!AA84</f>
        <v>2</v>
      </c>
      <c r="F40" s="125">
        <f>'B Input'!AB84</f>
        <v>12</v>
      </c>
      <c r="G40" s="125">
        <f>E40*3+F40*2</f>
        <v>30</v>
      </c>
      <c r="H40" s="125">
        <f>'B Input'!AC84</f>
        <v>40</v>
      </c>
      <c r="I40" s="136">
        <f>IF('B Input'!AC84&lt;1,0,G40/H40)</f>
        <v>0.75</v>
      </c>
    </row>
    <row r="41" spans="1:9" ht="12.75">
      <c r="A41" s="99">
        <v>31</v>
      </c>
      <c r="B41" s="92" t="str">
        <f>'B Input'!A35</f>
        <v>Tate O'Hollaren</v>
      </c>
      <c r="C41" s="92" t="str">
        <f>'B Input'!B35</f>
        <v>B</v>
      </c>
      <c r="D41" s="109" t="str">
        <f>'B Input'!A32</f>
        <v>Lakeridge #1</v>
      </c>
      <c r="E41" s="125">
        <f>'B Input'!AA35</f>
        <v>4</v>
      </c>
      <c r="F41" s="125">
        <f>'B Input'!AB35</f>
        <v>8</v>
      </c>
      <c r="G41" s="125">
        <f>E41*3+F41*2</f>
        <v>28</v>
      </c>
      <c r="H41" s="125">
        <f>'B Input'!AC35</f>
        <v>40</v>
      </c>
      <c r="I41" s="136">
        <f>IF('B Input'!AC35&lt;1,0,G41/H41)</f>
        <v>0.7</v>
      </c>
    </row>
    <row r="42" spans="1:9" ht="12.75">
      <c r="A42" s="99">
        <v>32</v>
      </c>
      <c r="B42" s="125" t="str">
        <f>'B Input'!A82</f>
        <v>Brady Hostetler</v>
      </c>
      <c r="C42" s="125" t="str">
        <f>'B Input'!B82</f>
        <v>B</v>
      </c>
      <c r="D42" s="109" t="str">
        <f>'B Input'!A80</f>
        <v>Oregon City White</v>
      </c>
      <c r="E42" s="125">
        <f>'B Input'!AA82</f>
        <v>2</v>
      </c>
      <c r="F42" s="125">
        <f>'B Input'!AB82</f>
        <v>7</v>
      </c>
      <c r="G42" s="125">
        <f>E42*3+F42*2</f>
        <v>20</v>
      </c>
      <c r="H42" s="125">
        <f>'B Input'!AC82</f>
        <v>40</v>
      </c>
      <c r="I42" s="136">
        <f>IF('B Input'!AC82&lt;1,0,G42/H42)</f>
        <v>0.5</v>
      </c>
    </row>
    <row r="43" spans="1:9" ht="12.75">
      <c r="A43" s="99">
        <v>33</v>
      </c>
      <c r="B43" s="92" t="str">
        <f>'B Input'!A38</f>
        <v>Jacob Stuckey</v>
      </c>
      <c r="C43" s="92" t="str">
        <f>'B Input'!B38</f>
        <v>B</v>
      </c>
      <c r="D43" s="109" t="str">
        <f>'B Input'!A32</f>
        <v>Lakeridge #1</v>
      </c>
      <c r="E43" s="125">
        <f>'B Input'!AA38</f>
        <v>1</v>
      </c>
      <c r="F43" s="125">
        <f>'B Input'!AB38</f>
        <v>5</v>
      </c>
      <c r="G43" s="125">
        <f>E43*3+F43*2</f>
        <v>13</v>
      </c>
      <c r="H43" s="125">
        <f>'B Input'!AC38</f>
        <v>40</v>
      </c>
      <c r="I43" s="136">
        <f>IF('B Input'!AC38&lt;1,0,G43/H43)</f>
        <v>0.325</v>
      </c>
    </row>
    <row r="44" spans="1:9" ht="12.75">
      <c r="A44" s="99">
        <v>34</v>
      </c>
      <c r="B44" s="92" t="str">
        <f>'B Input'!A81</f>
        <v>Jonah Drenoske</v>
      </c>
      <c r="C44" s="92" t="str">
        <f>'B Input'!B81</f>
        <v>B</v>
      </c>
      <c r="D44" s="109" t="str">
        <f>'B Input'!A80</f>
        <v>Oregon City White</v>
      </c>
      <c r="E44" s="125">
        <f>'B Input'!AA81</f>
        <v>2</v>
      </c>
      <c r="F44" s="125">
        <f>'B Input'!AB81</f>
        <v>3</v>
      </c>
      <c r="G44" s="125">
        <f>E44*3+F44*2</f>
        <v>12</v>
      </c>
      <c r="H44" s="125">
        <f>'B Input'!AC81</f>
        <v>40</v>
      </c>
      <c r="I44" s="136">
        <f>IF('B Input'!AC81&lt;1,0,G44/H44)</f>
        <v>0.3</v>
      </c>
    </row>
    <row r="45" spans="1:9" ht="12.75">
      <c r="A45" s="99">
        <v>35</v>
      </c>
      <c r="B45" s="92" t="str">
        <f>'B Input'!A37</f>
        <v>Parker Smith</v>
      </c>
      <c r="C45" s="92" t="str">
        <f>'B Input'!B37</f>
        <v>B</v>
      </c>
      <c r="D45" s="109" t="str">
        <f>'B Input'!A32</f>
        <v>Lakeridge #1</v>
      </c>
      <c r="E45" s="125">
        <f>'B Input'!AA37</f>
        <v>1</v>
      </c>
      <c r="F45" s="125">
        <f>'B Input'!AB37</f>
        <v>3</v>
      </c>
      <c r="G45" s="125">
        <f>E45*3+F45*2</f>
        <v>9</v>
      </c>
      <c r="H45" s="125">
        <f>'B Input'!AC37</f>
        <v>40</v>
      </c>
      <c r="I45" s="136">
        <f>IF('B Input'!AC37&lt;1,0,G45/H45)</f>
        <v>0.225</v>
      </c>
    </row>
    <row r="46" spans="1:9" ht="12.75">
      <c r="A46" s="99">
        <v>36</v>
      </c>
      <c r="B46" s="92" t="str">
        <f>'B Input'!A36</f>
        <v>Quinn Harvey</v>
      </c>
      <c r="C46" s="92" t="str">
        <f>'B Input'!B36</f>
        <v>B</v>
      </c>
      <c r="D46" s="109" t="str">
        <f>'B Input'!A32</f>
        <v>Lakeridge #1</v>
      </c>
      <c r="E46" s="125">
        <f>'B Input'!AA36</f>
        <v>0</v>
      </c>
      <c r="F46" s="125">
        <f>'B Input'!AB36</f>
        <v>0</v>
      </c>
      <c r="G46" s="125">
        <f>E46*3+F46*2</f>
        <v>0</v>
      </c>
      <c r="H46" s="125">
        <f>'B Input'!AC36</f>
        <v>40</v>
      </c>
      <c r="I46" s="136">
        <f>IF('B Input'!AC36&lt;1,0,G46/H46)</f>
        <v>0</v>
      </c>
    </row>
    <row r="47" spans="1:9" ht="12.75">
      <c r="A47" s="99">
        <v>37</v>
      </c>
      <c r="B47" s="125" t="str">
        <f>'B Input'!A45</f>
        <v>Brody Amberg</v>
      </c>
      <c r="C47" s="125" t="str">
        <f>'B Input'!B45</f>
        <v>B</v>
      </c>
      <c r="D47" s="133" t="str">
        <f>'B Input'!A44</f>
        <v>Lakeridge #2</v>
      </c>
      <c r="E47" s="125">
        <f>'B Input'!AA45</f>
        <v>13</v>
      </c>
      <c r="F47" s="125">
        <f>'B Input'!AB45</f>
        <v>2</v>
      </c>
      <c r="G47" s="125">
        <f>E47*3+F47*2</f>
        <v>43</v>
      </c>
      <c r="H47" s="125">
        <f>'B Input'!AC45</f>
        <v>28</v>
      </c>
      <c r="I47" s="136">
        <f>IF('B Input'!AC45&lt;1,0,G47/H47)</f>
        <v>1.5357142857142858</v>
      </c>
    </row>
    <row r="48" spans="1:9" ht="12.75">
      <c r="A48" s="99">
        <v>38</v>
      </c>
      <c r="B48" s="92" t="str">
        <f>'B Input'!A28</f>
        <v>Halen Kammercell</v>
      </c>
      <c r="C48" s="92" t="str">
        <f>'B Input'!B28</f>
        <v>B</v>
      </c>
      <c r="D48" s="109" t="str">
        <f>'B Input'!A20</f>
        <v>Hermiston </v>
      </c>
      <c r="E48" s="125">
        <f>'B Input'!AA28</f>
        <v>10</v>
      </c>
      <c r="F48" s="125">
        <f>'B Input'!AB28</f>
        <v>4</v>
      </c>
      <c r="G48" s="125">
        <f>E48*3+F48*2</f>
        <v>38</v>
      </c>
      <c r="H48" s="125">
        <f>'B Input'!AC28</f>
        <v>28</v>
      </c>
      <c r="I48" s="136">
        <f>IF('B Input'!AC28&lt;1,0,G48/H48)</f>
        <v>1.3571428571428572</v>
      </c>
    </row>
    <row r="49" spans="1:9" ht="12.75">
      <c r="A49" s="99">
        <v>39</v>
      </c>
      <c r="B49" s="92" t="str">
        <f>'B Input'!A26</f>
        <v>Mason Halbert</v>
      </c>
      <c r="C49" s="92" t="str">
        <f>'B Input'!B26</f>
        <v>B</v>
      </c>
      <c r="D49" s="109" t="str">
        <f>'B Input'!A20</f>
        <v>Hermiston </v>
      </c>
      <c r="E49" s="125">
        <f>'B Input'!AA26</f>
        <v>3</v>
      </c>
      <c r="F49" s="125">
        <f>'B Input'!AB26</f>
        <v>2</v>
      </c>
      <c r="G49" s="125">
        <f>E49*3+F49*2</f>
        <v>13</v>
      </c>
      <c r="H49" s="125">
        <f>'B Input'!AC26</f>
        <v>10</v>
      </c>
      <c r="I49" s="136">
        <f>IF('B Input'!AC26&lt;1,0,G49/H49)</f>
        <v>1.3</v>
      </c>
    </row>
    <row r="50" spans="1:9" ht="12.75">
      <c r="A50" s="99">
        <v>40</v>
      </c>
      <c r="B50" s="125" t="str">
        <f>'B Input'!A59</f>
        <v>Luke Henry</v>
      </c>
      <c r="C50" s="125" t="str">
        <f>'B Input'!B59</f>
        <v>B</v>
      </c>
      <c r="D50" s="133" t="str">
        <f>'B Input'!A56</f>
        <v>Oregon City Black</v>
      </c>
      <c r="E50" s="125">
        <f>'B Input'!AA59</f>
        <v>3</v>
      </c>
      <c r="F50" s="125">
        <f>'B Input'!AB59</f>
        <v>9</v>
      </c>
      <c r="G50" s="125">
        <f>E50*3+F50*2</f>
        <v>27</v>
      </c>
      <c r="H50" s="125">
        <f>'B Input'!AC59</f>
        <v>24</v>
      </c>
      <c r="I50" s="136">
        <f>IF('B Input'!AC59&lt;1,0,G50/H50)</f>
        <v>1.125</v>
      </c>
    </row>
    <row r="51" spans="1:9" ht="12.75">
      <c r="A51" s="99">
        <v>41</v>
      </c>
      <c r="B51" s="92" t="str">
        <f>'B Input'!A21</f>
        <v>Robert Ramirez</v>
      </c>
      <c r="C51" s="92" t="str">
        <f>'B Input'!B21</f>
        <v>B</v>
      </c>
      <c r="D51" s="109" t="str">
        <f>'B Input'!A20</f>
        <v>Hermiston </v>
      </c>
      <c r="E51" s="125">
        <f>'B Input'!AA21</f>
        <v>3</v>
      </c>
      <c r="F51" s="125">
        <f>'B Input'!AB21</f>
        <v>1</v>
      </c>
      <c r="G51" s="125">
        <f>E51*3+F51*2</f>
        <v>11</v>
      </c>
      <c r="H51" s="125">
        <f>'B Input'!AC21</f>
        <v>10</v>
      </c>
      <c r="I51" s="136">
        <f>IF('B Input'!AC21&lt;1,0,G51/H51)</f>
        <v>1.1</v>
      </c>
    </row>
    <row r="52" spans="1:9" ht="12.75">
      <c r="A52" s="99">
        <v>42</v>
      </c>
      <c r="B52" s="134" t="str">
        <f>'B Input'!A100</f>
        <v>Caleb Butler</v>
      </c>
      <c r="C52" s="134" t="str">
        <f>'B Input'!B100</f>
        <v>B</v>
      </c>
      <c r="D52" s="109" t="str">
        <f>'B Input'!A92</f>
        <v>Benson #1</v>
      </c>
      <c r="E52" s="125">
        <f>'B Input'!AA100</f>
        <v>4</v>
      </c>
      <c r="F52" s="125">
        <f>'B Input'!AB100</f>
        <v>4</v>
      </c>
      <c r="G52" s="125">
        <f>E52*3+F52*2</f>
        <v>20</v>
      </c>
      <c r="H52" s="125">
        <f>'B Input'!AC100</f>
        <v>20</v>
      </c>
      <c r="I52" s="136">
        <f>IF('B Input'!AC100&lt;1,0,G52/H52)</f>
        <v>1</v>
      </c>
    </row>
    <row r="53" spans="1:9" ht="12.75">
      <c r="A53" s="99">
        <v>43</v>
      </c>
      <c r="B53" s="125" t="str">
        <f>'B Input'!A61</f>
        <v>Gregg Stone</v>
      </c>
      <c r="C53" s="125" t="str">
        <f>'B Input'!B61</f>
        <v>B</v>
      </c>
      <c r="D53" s="133" t="str">
        <f>'B Input'!A56</f>
        <v>Oregon City Black</v>
      </c>
      <c r="E53" s="125">
        <f>'B Input'!AA61</f>
        <v>3</v>
      </c>
      <c r="F53" s="125">
        <f>'B Input'!AB61</f>
        <v>5</v>
      </c>
      <c r="G53" s="125">
        <f>E53*3+F53*2</f>
        <v>19</v>
      </c>
      <c r="H53" s="125">
        <f>'B Input'!AC61</f>
        <v>24</v>
      </c>
      <c r="I53" s="136">
        <f>IF('B Input'!AC61&lt;1,0,G53/H53)</f>
        <v>0.7916666666666666</v>
      </c>
    </row>
    <row r="54" spans="1:9" ht="12.75">
      <c r="A54" s="99">
        <v>44</v>
      </c>
      <c r="B54" s="92" t="str">
        <f>'B Input'!A93</f>
        <v>River Hansen</v>
      </c>
      <c r="C54" s="92" t="str">
        <f>'B Input'!B93</f>
        <v>B</v>
      </c>
      <c r="D54" s="109" t="str">
        <f>'B Input'!A92</f>
        <v>Benson #1</v>
      </c>
      <c r="E54" s="125">
        <f>'B Input'!AA93</f>
        <v>1</v>
      </c>
      <c r="F54" s="125">
        <f>'B Input'!AB93</f>
        <v>4</v>
      </c>
      <c r="G54" s="125">
        <f>E54*3+F54*2</f>
        <v>11</v>
      </c>
      <c r="H54" s="125">
        <f>'B Input'!AC93</f>
        <v>16</v>
      </c>
      <c r="I54" s="136">
        <f>IF('B Input'!AC93&lt;1,0,G54/H54)</f>
        <v>0.6875</v>
      </c>
    </row>
    <row r="55" spans="1:9" ht="12.75">
      <c r="A55" s="99">
        <v>45</v>
      </c>
      <c r="B55" s="125" t="str">
        <f>'B Input'!A49</f>
        <v>Ben Williams</v>
      </c>
      <c r="C55" s="125" t="str">
        <f>'B Input'!B49</f>
        <v>B</v>
      </c>
      <c r="D55" s="133" t="str">
        <f>'B Input'!A44</f>
        <v>Lakeridge #2</v>
      </c>
      <c r="E55" s="125">
        <f>'B Input'!AA49</f>
        <v>1</v>
      </c>
      <c r="F55" s="125">
        <f>'B Input'!AB49</f>
        <v>5</v>
      </c>
      <c r="G55" s="125">
        <f>E55*3+F55*2</f>
        <v>13</v>
      </c>
      <c r="H55" s="125">
        <f>'B Input'!AC49</f>
        <v>20</v>
      </c>
      <c r="I55" s="136">
        <f>IF('B Input'!AC49&lt;1,0,G55/H55)</f>
        <v>0.65</v>
      </c>
    </row>
    <row r="56" spans="1:9" ht="12.75">
      <c r="A56" s="99">
        <v>46</v>
      </c>
      <c r="B56" s="92" t="str">
        <f>'B Input'!A95</f>
        <v>Nate Baldwin</v>
      </c>
      <c r="C56" s="92" t="str">
        <f>'B Input'!B95</f>
        <v>B</v>
      </c>
      <c r="D56" s="109" t="str">
        <f>'B Input'!A92</f>
        <v>Benson #1</v>
      </c>
      <c r="E56" s="125">
        <f>'B Input'!AA95</f>
        <v>2</v>
      </c>
      <c r="F56" s="125">
        <f>'B Input'!AB95</f>
        <v>2</v>
      </c>
      <c r="G56" s="125">
        <f>E56*3+F56*2</f>
        <v>10</v>
      </c>
      <c r="H56" s="125">
        <f>'B Input'!AC95</f>
        <v>16</v>
      </c>
      <c r="I56" s="136">
        <f>IF('B Input'!AC95&lt;1,0,G56/H56)</f>
        <v>0.625</v>
      </c>
    </row>
    <row r="57" spans="1:9" ht="12.75">
      <c r="A57" s="99">
        <v>47</v>
      </c>
      <c r="B57" s="92" t="str">
        <f>'B Input'!A27</f>
        <v>Roy Ventura</v>
      </c>
      <c r="C57" s="92" t="str">
        <f>'B Input'!B27</f>
        <v>B</v>
      </c>
      <c r="D57" s="109" t="str">
        <f>'B Input'!A20</f>
        <v>Hermiston </v>
      </c>
      <c r="E57" s="125">
        <f>'B Input'!AA27</f>
        <v>0</v>
      </c>
      <c r="F57" s="125">
        <f>'B Input'!AB27</f>
        <v>1</v>
      </c>
      <c r="G57" s="125">
        <f>E57*3+F57*2</f>
        <v>2</v>
      </c>
      <c r="H57" s="125">
        <f>'B Input'!AC27</f>
        <v>5</v>
      </c>
      <c r="I57" s="136">
        <f>IF('B Input'!AC27&lt;1,0,G57/H57)</f>
        <v>0.4</v>
      </c>
    </row>
    <row r="58" spans="1:9" ht="12.75">
      <c r="A58" s="99">
        <v>48</v>
      </c>
      <c r="B58" s="92" t="str">
        <f>'B Input'!A94</f>
        <v>Dane deBlock</v>
      </c>
      <c r="C58" s="92" t="str">
        <f>'B Input'!B94</f>
        <v>B</v>
      </c>
      <c r="D58" s="109" t="str">
        <f>'B Input'!A92</f>
        <v>Benson #1</v>
      </c>
      <c r="E58" s="125">
        <f>'B Input'!AA94</f>
        <v>1</v>
      </c>
      <c r="F58" s="125">
        <f>'B Input'!AB94</f>
        <v>0</v>
      </c>
      <c r="G58" s="125">
        <f>E58*3+F58*2</f>
        <v>3</v>
      </c>
      <c r="H58" s="125">
        <f>'B Input'!AC94</f>
        <v>8</v>
      </c>
      <c r="I58" s="136">
        <f>IF('B Input'!AC94&lt;1,0,G58/H58)</f>
        <v>0.375</v>
      </c>
    </row>
    <row r="59" spans="1:10" ht="12.75">
      <c r="A59" s="99">
        <v>49</v>
      </c>
      <c r="B59" s="92" t="str">
        <f>'B Input'!A109</f>
        <v>Aiden Martinez</v>
      </c>
      <c r="C59" s="92" t="str">
        <f>'B Input'!B109</f>
        <v>B</v>
      </c>
      <c r="D59" s="109" t="str">
        <f>'B Input'!A104</f>
        <v>Wilsonville</v>
      </c>
      <c r="E59" s="92">
        <f>'B Input'!AA109</f>
        <v>0</v>
      </c>
      <c r="F59" s="92">
        <f>'B Input'!AB109</f>
        <v>1</v>
      </c>
      <c r="G59" s="125">
        <f>E59*3+F59*2</f>
        <v>2</v>
      </c>
      <c r="H59" s="322">
        <f>'B Input'!AC109</f>
        <v>8</v>
      </c>
      <c r="I59" s="136">
        <f>IF('B Input'!AC109&lt;1,0,G59/H59)</f>
        <v>0.25</v>
      </c>
      <c r="J59" s="136"/>
    </row>
    <row r="60" spans="1:9" ht="12.75">
      <c r="A60" s="99">
        <v>51</v>
      </c>
      <c r="B60" s="92">
        <f>'B Input'!A15</f>
        <v>0</v>
      </c>
      <c r="C60" s="92">
        <f>'B Input'!B15</f>
        <v>0</v>
      </c>
      <c r="D60" s="109" t="str">
        <f>'B Input'!A8</f>
        <v>Hermiston - Echo</v>
      </c>
      <c r="E60" s="125">
        <f>'B Input'!AA15</f>
        <v>0</v>
      </c>
      <c r="F60" s="125">
        <f>'B Input'!AB15</f>
        <v>0</v>
      </c>
      <c r="G60" s="125">
        <f>E60*3+F60*2</f>
        <v>0</v>
      </c>
      <c r="H60" s="125">
        <f>'B Input'!AC15</f>
        <v>0</v>
      </c>
      <c r="I60" s="136">
        <f>IF('B Input'!AC15&lt;1,0,G60/H60)</f>
        <v>0</v>
      </c>
    </row>
    <row r="61" spans="1:9" ht="12.75">
      <c r="A61" s="99">
        <v>52</v>
      </c>
      <c r="B61" s="92">
        <f>'B Input'!A16</f>
        <v>0</v>
      </c>
      <c r="C61" s="92">
        <f>'B Input'!B16</f>
        <v>0</v>
      </c>
      <c r="D61" s="109" t="str">
        <f>'B Input'!A8</f>
        <v>Hermiston - Echo</v>
      </c>
      <c r="E61" s="125">
        <f>'B Input'!AA16</f>
        <v>0</v>
      </c>
      <c r="F61" s="125">
        <f>'B Input'!AB16</f>
        <v>0</v>
      </c>
      <c r="G61" s="125">
        <f>E61*3+F61*2</f>
        <v>0</v>
      </c>
      <c r="H61" s="125">
        <f>'B Input'!AC16</f>
        <v>0</v>
      </c>
      <c r="I61" s="136">
        <f>IF('B Input'!AC16&lt;1,0,G61/H61)</f>
        <v>0</v>
      </c>
    </row>
    <row r="62" spans="1:9" ht="12.75">
      <c r="A62" s="99">
        <v>53</v>
      </c>
      <c r="B62" s="92">
        <f>'B Input'!A40</f>
        <v>0</v>
      </c>
      <c r="C62" s="92">
        <f>'B Input'!B40</f>
        <v>0</v>
      </c>
      <c r="D62" s="109" t="str">
        <f>'B Input'!A32</f>
        <v>Lakeridge #1</v>
      </c>
      <c r="E62" s="125">
        <f>'B Input'!AA40</f>
        <v>0</v>
      </c>
      <c r="F62" s="125">
        <f>'B Input'!AB40</f>
        <v>0</v>
      </c>
      <c r="G62" s="125">
        <f>E62*3+F62*2</f>
        <v>0</v>
      </c>
      <c r="H62" s="125">
        <f>'B Input'!AC40</f>
        <v>0</v>
      </c>
      <c r="I62" s="136">
        <f>IF('B Input'!AC40&lt;1,0,G62/H62)</f>
        <v>0</v>
      </c>
    </row>
    <row r="63" spans="1:9" ht="12.75">
      <c r="A63" s="99">
        <v>49</v>
      </c>
      <c r="B63" s="125">
        <f>'B Input'!A51</f>
        <v>0</v>
      </c>
      <c r="C63" s="125">
        <f>'B Input'!B51</f>
        <v>0</v>
      </c>
      <c r="D63" s="133" t="str">
        <f>'B Input'!A44</f>
        <v>Lakeridge #2</v>
      </c>
      <c r="E63" s="125">
        <f>'B Input'!AA51</f>
        <v>0</v>
      </c>
      <c r="F63" s="125">
        <f>'B Input'!AB51</f>
        <v>0</v>
      </c>
      <c r="G63" s="125">
        <f>E63*3+F63*2</f>
        <v>0</v>
      </c>
      <c r="H63" s="125">
        <f>'B Input'!AC51</f>
        <v>0</v>
      </c>
      <c r="I63" s="136">
        <f>IF('B Input'!AC51&lt;1,0,G63/H63)</f>
        <v>0</v>
      </c>
    </row>
    <row r="64" spans="1:9" ht="12.75">
      <c r="A64" s="99">
        <v>54</v>
      </c>
      <c r="B64" s="125">
        <f>'B Input'!A52</f>
        <v>0</v>
      </c>
      <c r="C64" s="125">
        <f>'B Input'!B52</f>
        <v>0</v>
      </c>
      <c r="D64" s="133" t="str">
        <f>'B Input'!A44</f>
        <v>Lakeridge #2</v>
      </c>
      <c r="E64" s="125">
        <f>'B Input'!AA52</f>
        <v>0</v>
      </c>
      <c r="F64" s="125">
        <f>'B Input'!AB52</f>
        <v>0</v>
      </c>
      <c r="G64" s="125">
        <f>E64*3+F64*2</f>
        <v>0</v>
      </c>
      <c r="H64" s="125">
        <f>'B Input'!AC52</f>
        <v>0</v>
      </c>
      <c r="I64" s="136">
        <f>IF('B Input'!AC52&lt;1,0,G64/H64)</f>
        <v>0</v>
      </c>
    </row>
    <row r="65" spans="1:9" ht="12.75">
      <c r="A65" s="99">
        <v>55</v>
      </c>
      <c r="B65" s="125">
        <f>'B Input'!A63</f>
        <v>0</v>
      </c>
      <c r="C65" s="125">
        <f>'B Input'!B63</f>
        <v>0</v>
      </c>
      <c r="D65" s="133" t="str">
        <f>'B Input'!A56</f>
        <v>Oregon City Black</v>
      </c>
      <c r="E65" s="125">
        <f>'B Input'!AA63</f>
        <v>0</v>
      </c>
      <c r="F65" s="125">
        <f>'B Input'!AB63</f>
        <v>0</v>
      </c>
      <c r="G65" s="125">
        <f>E65*3+F65*2</f>
        <v>0</v>
      </c>
      <c r="H65" s="125">
        <f>'B Input'!AC63</f>
        <v>0</v>
      </c>
      <c r="I65" s="136">
        <f>IF('B Input'!AC63&lt;1,0,G65/H65)</f>
        <v>0</v>
      </c>
    </row>
    <row r="66" spans="1:9" ht="12.75">
      <c r="A66" s="99">
        <v>56</v>
      </c>
      <c r="B66" s="125">
        <f>'B Input'!A64</f>
        <v>0</v>
      </c>
      <c r="C66" s="125">
        <f>'B Input'!B64</f>
        <v>0</v>
      </c>
      <c r="D66" s="133" t="str">
        <f>'B Input'!A56</f>
        <v>Oregon City Black</v>
      </c>
      <c r="E66" s="125">
        <f>'B Input'!AA64</f>
        <v>0</v>
      </c>
      <c r="F66" s="125">
        <f>'B Input'!AB64</f>
        <v>0</v>
      </c>
      <c r="G66" s="125">
        <f>E66*3+F66*2</f>
        <v>0</v>
      </c>
      <c r="H66" s="125">
        <f>'B Input'!AC64</f>
        <v>0</v>
      </c>
      <c r="I66" s="136">
        <f>IF('B Input'!AC64&lt;1,0,G66/H66)</f>
        <v>0</v>
      </c>
    </row>
    <row r="67" spans="1:9" ht="12.75">
      <c r="A67" s="99">
        <v>57</v>
      </c>
      <c r="B67" s="125">
        <f>'B Input'!A76</f>
        <v>0</v>
      </c>
      <c r="C67" s="125">
        <f>'B Input'!B76</f>
        <v>0</v>
      </c>
      <c r="D67" s="133" t="str">
        <f>'B Input'!A68</f>
        <v>Oregon City Red</v>
      </c>
      <c r="E67" s="125">
        <f>'B Input'!AA76</f>
        <v>0</v>
      </c>
      <c r="F67" s="125">
        <f>'B Input'!AB76</f>
        <v>0</v>
      </c>
      <c r="G67" s="125">
        <f>E67*3+F67*2</f>
        <v>0</v>
      </c>
      <c r="H67" s="125">
        <f>'B Input'!AC76</f>
        <v>0</v>
      </c>
      <c r="I67" s="136">
        <f>IF('B Input'!AC76&lt;1,0,G67/H67)</f>
        <v>0</v>
      </c>
    </row>
    <row r="68" spans="1:9" ht="12.75">
      <c r="A68" s="99">
        <v>58</v>
      </c>
      <c r="B68" s="125">
        <f>'B Input'!A87</f>
        <v>0</v>
      </c>
      <c r="C68" s="125">
        <f>'B Input'!B87</f>
        <v>0</v>
      </c>
      <c r="D68" s="109" t="str">
        <f>'B Input'!A80</f>
        <v>Oregon City White</v>
      </c>
      <c r="E68" s="125">
        <f>'B Input'!AA87</f>
        <v>0</v>
      </c>
      <c r="F68" s="125">
        <f>'B Input'!AB87</f>
        <v>0</v>
      </c>
      <c r="G68" s="125">
        <f>E68*3+F68*2</f>
        <v>0</v>
      </c>
      <c r="H68" s="125">
        <f>'B Input'!AC87</f>
        <v>0</v>
      </c>
      <c r="I68" s="136">
        <f>IF('B Input'!AC87&lt;1,0,G68/H68)</f>
        <v>0</v>
      </c>
    </row>
    <row r="69" spans="1:9" ht="12.75">
      <c r="A69" s="99">
        <v>59</v>
      </c>
      <c r="B69" s="125">
        <f>'B Input'!A88</f>
        <v>0</v>
      </c>
      <c r="C69" s="125">
        <f>'B Input'!B88</f>
        <v>0</v>
      </c>
      <c r="D69" s="109" t="str">
        <f>'B Input'!A80</f>
        <v>Oregon City White</v>
      </c>
      <c r="E69" s="125">
        <f>'B Input'!AA88</f>
        <v>0</v>
      </c>
      <c r="F69" s="125">
        <f>'B Input'!AB88</f>
        <v>0</v>
      </c>
      <c r="G69" s="125">
        <f>E69*3+F69*2</f>
        <v>0</v>
      </c>
      <c r="H69" s="125">
        <f>'B Input'!AC88</f>
        <v>0</v>
      </c>
      <c r="I69" s="136">
        <f>IF('B Input'!AC88&lt;1,0,G69/H69)</f>
        <v>0</v>
      </c>
    </row>
    <row r="70" spans="1:9" ht="12.75">
      <c r="A70" s="99">
        <v>60</v>
      </c>
      <c r="B70" s="92" t="str">
        <f>'B Input'!A33</f>
        <v>Eliot Bennon</v>
      </c>
      <c r="C70" s="92" t="str">
        <f>'B Input'!B33</f>
        <v>B</v>
      </c>
      <c r="D70" s="109" t="str">
        <f>'B Input'!A32</f>
        <v>Lakeridge #1</v>
      </c>
      <c r="E70" s="125">
        <f>'B Input'!AA33</f>
        <v>0</v>
      </c>
      <c r="F70" s="125">
        <f>'B Input'!AB33</f>
        <v>0</v>
      </c>
      <c r="G70" s="125">
        <f>E70*3+F70*2</f>
        <v>0</v>
      </c>
      <c r="H70" s="125">
        <f>'B Input'!AC33</f>
        <v>0</v>
      </c>
      <c r="I70" s="136">
        <f>IF('B Input'!AC33&lt;1,0,G70/H70)</f>
        <v>0</v>
      </c>
    </row>
    <row r="71" spans="1:9" ht="12.75">
      <c r="A71" s="99">
        <v>61</v>
      </c>
      <c r="B71" s="125" t="str">
        <f>'B Input'!A39</f>
        <v>Colin Sheehan</v>
      </c>
      <c r="C71" s="125" t="str">
        <f>'B Input'!B39</f>
        <v>B</v>
      </c>
      <c r="D71" s="109" t="str">
        <f>'B Input'!A32</f>
        <v>Lakeridge #1</v>
      </c>
      <c r="E71" s="125">
        <f>'B Input'!AA39</f>
        <v>0</v>
      </c>
      <c r="F71" s="125">
        <f>'B Input'!AB39</f>
        <v>0</v>
      </c>
      <c r="G71" s="125">
        <f>E71*3+F71*2</f>
        <v>0</v>
      </c>
      <c r="H71" s="125">
        <f>'B Input'!AC39</f>
        <v>0</v>
      </c>
      <c r="I71" s="136">
        <f>IF('B Input'!AC39&lt;1,0,G71/H71)</f>
        <v>0</v>
      </c>
    </row>
    <row r="72" spans="1:9" ht="12.75">
      <c r="A72" s="99">
        <v>62</v>
      </c>
      <c r="B72" s="125" t="str">
        <f>'B Input'!A73</f>
        <v>Owen Smith</v>
      </c>
      <c r="C72" s="125" t="str">
        <f>'B Input'!B73</f>
        <v>B</v>
      </c>
      <c r="D72" s="133" t="str">
        <f>'B Input'!A68</f>
        <v>Oregon City Red</v>
      </c>
      <c r="E72" s="125">
        <f>'B Input'!AA73</f>
        <v>0</v>
      </c>
      <c r="F72" s="125">
        <f>'B Input'!AB73</f>
        <v>0</v>
      </c>
      <c r="G72" s="125">
        <f>E72*3+F72*2</f>
        <v>0</v>
      </c>
      <c r="H72" s="125">
        <f>'B Input'!AC73</f>
        <v>0</v>
      </c>
      <c r="I72" s="136">
        <f>IF('B Input'!AC73&lt;1,0,G72/H72)</f>
        <v>0</v>
      </c>
    </row>
    <row r="73" spans="1:9" ht="12.75">
      <c r="A73" s="99">
        <v>63</v>
      </c>
      <c r="B73" s="125" t="str">
        <f>'B Input'!A74</f>
        <v>Oliver Hamilton</v>
      </c>
      <c r="C73" s="125" t="str">
        <f>'B Input'!B74</f>
        <v>B</v>
      </c>
      <c r="D73" s="133" t="str">
        <f>'B Input'!A68</f>
        <v>Oregon City Red</v>
      </c>
      <c r="E73" s="125">
        <f>'B Input'!AA74</f>
        <v>0</v>
      </c>
      <c r="F73" s="125">
        <f>'B Input'!AB74</f>
        <v>0</v>
      </c>
      <c r="G73" s="125">
        <f>E73*3+F73*2</f>
        <v>0</v>
      </c>
      <c r="H73" s="125">
        <f>'B Input'!AC74</f>
        <v>0</v>
      </c>
      <c r="I73" s="136">
        <f>IF('B Input'!AC74&lt;1,0,G73/H73)</f>
        <v>0</v>
      </c>
    </row>
    <row r="74" spans="1:9" ht="12.75">
      <c r="A74" s="99">
        <v>64</v>
      </c>
      <c r="B74" s="92" t="str">
        <f>'B Input'!A85</f>
        <v>Casey Couture</v>
      </c>
      <c r="C74" s="92" t="str">
        <f>'B Input'!B85</f>
        <v>B</v>
      </c>
      <c r="D74" s="109" t="str">
        <f>'B Input'!A80</f>
        <v>Oregon City White</v>
      </c>
      <c r="E74" s="125">
        <f>'B Input'!AA85</f>
        <v>0</v>
      </c>
      <c r="F74" s="125">
        <f>'B Input'!AB85</f>
        <v>0</v>
      </c>
      <c r="G74" s="125">
        <f>E74*3+F74*2</f>
        <v>0</v>
      </c>
      <c r="H74" s="125">
        <f>'B Input'!AC85</f>
        <v>0</v>
      </c>
      <c r="I74" s="136">
        <f>IF('B Input'!AC85&lt;1,0,G74/H74)</f>
        <v>0</v>
      </c>
    </row>
    <row r="75" spans="1:9" ht="12.75">
      <c r="A75" s="99">
        <v>65</v>
      </c>
      <c r="B75" s="92" t="str">
        <f>'B Input'!A112</f>
        <v>Brody Ruby</v>
      </c>
      <c r="C75" s="92" t="str">
        <f>'B Input'!B112</f>
        <v>B</v>
      </c>
      <c r="D75" s="109" t="str">
        <f>'B Input'!A104</f>
        <v>Wilsonville</v>
      </c>
      <c r="E75" s="125">
        <f>'B Input'!AA112</f>
        <v>0</v>
      </c>
      <c r="F75" s="125">
        <f>'B Input'!AB112</f>
        <v>0</v>
      </c>
      <c r="G75" s="125">
        <f>E75*3+F75*2</f>
        <v>0</v>
      </c>
      <c r="H75" s="125">
        <f>'B Input'!AC112</f>
        <v>0</v>
      </c>
      <c r="I75" s="136">
        <f>IF('B Input'!AC112&lt;1,0,G75/H75)</f>
        <v>0</v>
      </c>
    </row>
    <row r="76" ht="12.75">
      <c r="A76" s="99">
        <v>66</v>
      </c>
    </row>
    <row r="77" ht="12.75">
      <c r="A77" s="99">
        <v>67</v>
      </c>
    </row>
    <row r="78" ht="12.75">
      <c r="A78" s="99">
        <v>68</v>
      </c>
    </row>
    <row r="79" ht="12.75">
      <c r="A79" s="99">
        <v>69</v>
      </c>
    </row>
    <row r="80" ht="12.75">
      <c r="A80" s="99">
        <v>70</v>
      </c>
    </row>
    <row r="81" ht="12.75">
      <c r="A81" s="99">
        <v>71</v>
      </c>
    </row>
    <row r="82" ht="12.75">
      <c r="A82" s="99">
        <v>72</v>
      </c>
    </row>
    <row r="83" spans="1:9" ht="12.75">
      <c r="A83" s="99">
        <v>73</v>
      </c>
      <c r="B83" s="92" t="str">
        <f>'B Input'!A117</f>
        <v>10A</v>
      </c>
      <c r="C83" s="92" t="str">
        <f>'B Input'!B117</f>
        <v>B</v>
      </c>
      <c r="D83" s="109" t="str">
        <f>'B Input'!A116</f>
        <v>Team #10</v>
      </c>
      <c r="E83" s="92">
        <f>'B Input'!AA117</f>
        <v>0</v>
      </c>
      <c r="F83" s="125">
        <f>'B Input'!AB117</f>
        <v>0</v>
      </c>
      <c r="G83" s="125">
        <f>E83*3+F83*2</f>
        <v>0</v>
      </c>
      <c r="H83" s="125">
        <f>'B Input'!AC117</f>
        <v>0</v>
      </c>
      <c r="I83" s="136">
        <f>IF('B Input'!AC117&lt;1,0,G83/H83)</f>
        <v>0</v>
      </c>
    </row>
    <row r="84" spans="1:9" ht="12.75">
      <c r="A84" s="99">
        <v>74</v>
      </c>
      <c r="B84" s="92" t="str">
        <f>'B Input'!A118</f>
        <v>10B</v>
      </c>
      <c r="C84" s="92" t="str">
        <f>'B Input'!B118</f>
        <v>B</v>
      </c>
      <c r="D84" s="109" t="str">
        <f>'B Input'!A116</f>
        <v>Team #10</v>
      </c>
      <c r="E84" s="92">
        <f>'B Input'!AA118</f>
        <v>0</v>
      </c>
      <c r="F84" s="125">
        <f>'B Input'!AB118</f>
        <v>0</v>
      </c>
      <c r="G84" s="125">
        <f>E84*3+F84*2</f>
        <v>0</v>
      </c>
      <c r="H84" s="125">
        <f>'B Input'!AC118</f>
        <v>0</v>
      </c>
      <c r="I84" s="136">
        <f>IF('B Input'!AC118&lt;1,0,G84/H84)</f>
        <v>0</v>
      </c>
    </row>
    <row r="85" spans="1:9" ht="12.75">
      <c r="A85" s="99">
        <v>75</v>
      </c>
      <c r="B85" s="92" t="str">
        <f>'B Input'!A119</f>
        <v>10C</v>
      </c>
      <c r="C85" s="92" t="str">
        <f>'B Input'!B119</f>
        <v>B</v>
      </c>
      <c r="D85" s="109" t="str">
        <f>'B Input'!A116</f>
        <v>Team #10</v>
      </c>
      <c r="E85" s="92">
        <f>'B Input'!AA119</f>
        <v>0</v>
      </c>
      <c r="F85" s="125">
        <f>'B Input'!AB119</f>
        <v>0</v>
      </c>
      <c r="G85" s="125">
        <f>E85*3+F85*2</f>
        <v>0</v>
      </c>
      <c r="H85" s="125">
        <f>'B Input'!AC119</f>
        <v>0</v>
      </c>
      <c r="I85" s="136">
        <f>IF('B Input'!AC119&lt;1,0,G85/H85)</f>
        <v>0</v>
      </c>
    </row>
    <row r="86" spans="1:9" ht="12.75">
      <c r="A86" s="99">
        <v>76</v>
      </c>
      <c r="B86" s="92" t="str">
        <f>'B Input'!A120</f>
        <v>10D</v>
      </c>
      <c r="C86" s="92" t="str">
        <f>'B Input'!B120</f>
        <v>B</v>
      </c>
      <c r="D86" s="109" t="str">
        <f>'B Input'!A116</f>
        <v>Team #10</v>
      </c>
      <c r="E86" s="92">
        <f>'B Input'!AA120</f>
        <v>0</v>
      </c>
      <c r="F86" s="125">
        <f>'B Input'!AB120</f>
        <v>0</v>
      </c>
      <c r="G86" s="125">
        <f>E86*3+F86*2</f>
        <v>0</v>
      </c>
      <c r="H86" s="125">
        <f>'B Input'!AC120</f>
        <v>0</v>
      </c>
      <c r="I86" s="136">
        <f>IF('B Input'!AC120&lt;1,0,G86/H86)</f>
        <v>0</v>
      </c>
    </row>
    <row r="87" spans="1:9" ht="12.75">
      <c r="A87" s="99">
        <v>77</v>
      </c>
      <c r="B87" s="92" t="str">
        <f>'B Input'!A121</f>
        <v>10E</v>
      </c>
      <c r="C87" s="92" t="str">
        <f>'B Input'!B121</f>
        <v>B</v>
      </c>
      <c r="D87" s="109" t="str">
        <f>'B Input'!A116</f>
        <v>Team #10</v>
      </c>
      <c r="E87" s="92">
        <f>'B Input'!AA121</f>
        <v>0</v>
      </c>
      <c r="F87" s="125">
        <f>'B Input'!AB121</f>
        <v>0</v>
      </c>
      <c r="G87" s="125">
        <f>E87*3+F87*2</f>
        <v>0</v>
      </c>
      <c r="H87" s="125">
        <f>'B Input'!AC121</f>
        <v>0</v>
      </c>
      <c r="I87" s="136">
        <f>IF('B Input'!AC121&lt;1,0,G87/H87)</f>
        <v>0</v>
      </c>
    </row>
    <row r="88" spans="1:9" ht="12.75">
      <c r="A88" s="99">
        <v>78</v>
      </c>
      <c r="B88" s="92" t="str">
        <f>'B Input'!A122</f>
        <v>10F</v>
      </c>
      <c r="C88" s="92" t="str">
        <f>'B Input'!B122</f>
        <v>B</v>
      </c>
      <c r="D88" s="109" t="str">
        <f>'B Input'!A116</f>
        <v>Team #10</v>
      </c>
      <c r="E88" s="92">
        <f>'B Input'!AA122</f>
        <v>0</v>
      </c>
      <c r="F88" s="125">
        <f>'B Input'!AB122</f>
        <v>0</v>
      </c>
      <c r="G88" s="125">
        <f>E88*3+F88*2</f>
        <v>0</v>
      </c>
      <c r="H88" s="125">
        <f>'B Input'!AC122</f>
        <v>0</v>
      </c>
      <c r="I88" s="136">
        <f>IF('B Input'!AC122&lt;1,0,G88/H88)</f>
        <v>0</v>
      </c>
    </row>
    <row r="89" spans="1:9" ht="12.75">
      <c r="A89" s="99">
        <v>79</v>
      </c>
      <c r="B89" s="92" t="str">
        <f>'B Input'!A123</f>
        <v>10G</v>
      </c>
      <c r="C89" s="92" t="str">
        <f>'B Input'!B123</f>
        <v>B</v>
      </c>
      <c r="D89" s="109" t="str">
        <f>'B Input'!A116</f>
        <v>Team #10</v>
      </c>
      <c r="E89" s="92">
        <f>'B Input'!AA123</f>
        <v>0</v>
      </c>
      <c r="F89" s="125">
        <f>'B Input'!AB123</f>
        <v>0</v>
      </c>
      <c r="G89" s="125">
        <f>E89*3+F89*2</f>
        <v>0</v>
      </c>
      <c r="H89" s="125">
        <f>'B Input'!AC123</f>
        <v>0</v>
      </c>
      <c r="I89" s="136">
        <f>IF('B Input'!AC123&lt;1,0,G89/H89)</f>
        <v>0</v>
      </c>
    </row>
    <row r="90" spans="1:9" ht="12.75">
      <c r="A90" s="99">
        <v>80</v>
      </c>
      <c r="B90" s="92" t="str">
        <f>'B Input'!A124</f>
        <v>10H</v>
      </c>
      <c r="C90" s="92" t="str">
        <f>'B Input'!B124</f>
        <v>B</v>
      </c>
      <c r="D90" s="109" t="str">
        <f>'B Input'!A116</f>
        <v>Team #10</v>
      </c>
      <c r="E90" s="92">
        <f>'B Input'!AA124</f>
        <v>0</v>
      </c>
      <c r="F90" s="125">
        <f>'B Input'!AB124</f>
        <v>0</v>
      </c>
      <c r="G90" s="125">
        <f>E90*3+F90*2</f>
        <v>0</v>
      </c>
      <c r="H90" s="125">
        <f>'B Input'!AC124</f>
        <v>0</v>
      </c>
      <c r="I90" s="136">
        <f>IF('B Input'!AC124&lt;1,0,G90/H90)</f>
        <v>0</v>
      </c>
    </row>
    <row r="91" spans="1:9" ht="12.75">
      <c r="A91" s="99">
        <v>81</v>
      </c>
      <c r="B91" s="92" t="str">
        <f>'B Input'!A129</f>
        <v>11A</v>
      </c>
      <c r="C91" s="92" t="str">
        <f>'B Input'!B129</f>
        <v>B</v>
      </c>
      <c r="D91" s="109" t="str">
        <f>'B Input'!A128</f>
        <v>Team #11</v>
      </c>
      <c r="E91" s="125">
        <f>'B Input'!AA129</f>
        <v>0</v>
      </c>
      <c r="F91" s="125">
        <f>'B Input'!AB129</f>
        <v>0</v>
      </c>
      <c r="G91" s="125">
        <f>E91*3+F91*2</f>
        <v>0</v>
      </c>
      <c r="H91" s="125">
        <f>'B Input'!AC129</f>
        <v>0</v>
      </c>
      <c r="I91" s="136">
        <f>IF('B Input'!AC129&lt;1,0,G91/H91)</f>
        <v>0</v>
      </c>
    </row>
    <row r="92" spans="1:9" ht="12.75">
      <c r="A92" s="99">
        <v>82</v>
      </c>
      <c r="B92" s="92" t="str">
        <f>'B Input'!A130</f>
        <v>11B</v>
      </c>
      <c r="C92" s="92" t="str">
        <f>'B Input'!B130</f>
        <v>B</v>
      </c>
      <c r="D92" s="109" t="str">
        <f>'B Input'!A128</f>
        <v>Team #11</v>
      </c>
      <c r="E92" s="125">
        <f>'B Input'!AA130</f>
        <v>0</v>
      </c>
      <c r="F92" s="125">
        <f>'B Input'!AB130</f>
        <v>0</v>
      </c>
      <c r="G92" s="125">
        <f>E92*3+F92*2</f>
        <v>0</v>
      </c>
      <c r="H92" s="125">
        <f>'B Input'!AC130</f>
        <v>0</v>
      </c>
      <c r="I92" s="136">
        <f>IF('B Input'!AC130&lt;1,0,G92/H92)</f>
        <v>0</v>
      </c>
    </row>
    <row r="93" spans="1:9" ht="12.75">
      <c r="A93" s="99">
        <v>83</v>
      </c>
      <c r="B93" s="92" t="str">
        <f>'B Input'!A131</f>
        <v>11C</v>
      </c>
      <c r="C93" s="92" t="str">
        <f>'B Input'!B131</f>
        <v>B</v>
      </c>
      <c r="D93" s="109" t="str">
        <f>'B Input'!A128</f>
        <v>Team #11</v>
      </c>
      <c r="E93" s="125">
        <f>'B Input'!AA131</f>
        <v>0</v>
      </c>
      <c r="F93" s="125">
        <f>'B Input'!AB131</f>
        <v>0</v>
      </c>
      <c r="G93" s="125">
        <f>E93*3+F93*2</f>
        <v>0</v>
      </c>
      <c r="H93" s="125">
        <f>'B Input'!AC131</f>
        <v>0</v>
      </c>
      <c r="I93" s="136">
        <f>IF('B Input'!AC131&lt;1,0,G93/H93)</f>
        <v>0</v>
      </c>
    </row>
    <row r="94" spans="1:9" ht="12.75">
      <c r="A94" s="99">
        <v>84</v>
      </c>
      <c r="B94" s="92" t="str">
        <f>'B Input'!A132</f>
        <v>11D</v>
      </c>
      <c r="C94" s="92" t="str">
        <f>'B Input'!B132</f>
        <v>B</v>
      </c>
      <c r="D94" s="109" t="str">
        <f>'B Input'!A128</f>
        <v>Team #11</v>
      </c>
      <c r="E94" s="125">
        <f>'B Input'!AA132</f>
        <v>0</v>
      </c>
      <c r="F94" s="125">
        <f>'B Input'!AB132</f>
        <v>0</v>
      </c>
      <c r="G94" s="125">
        <f>E94*3+F94*2</f>
        <v>0</v>
      </c>
      <c r="H94" s="125">
        <f>'B Input'!AC132</f>
        <v>0</v>
      </c>
      <c r="I94" s="136">
        <f>IF('B Input'!AC132&lt;1,0,G94/H94)</f>
        <v>0</v>
      </c>
    </row>
    <row r="95" spans="1:9" ht="12.75">
      <c r="A95" s="99">
        <v>85</v>
      </c>
      <c r="B95" s="92" t="str">
        <f>'B Input'!A133</f>
        <v>11E</v>
      </c>
      <c r="C95" s="92" t="str">
        <f>'B Input'!B133</f>
        <v>B</v>
      </c>
      <c r="D95" s="109" t="str">
        <f>'B Input'!A128</f>
        <v>Team #11</v>
      </c>
      <c r="E95" s="125">
        <f>'B Input'!AA133</f>
        <v>0</v>
      </c>
      <c r="F95" s="125">
        <f>'B Input'!AB133</f>
        <v>0</v>
      </c>
      <c r="G95" s="125">
        <f>E95*3+F95*2</f>
        <v>0</v>
      </c>
      <c r="H95" s="125">
        <f>'B Input'!AC133</f>
        <v>0</v>
      </c>
      <c r="I95" s="136">
        <f>IF('B Input'!AC133&lt;1,0,G95/H95)</f>
        <v>0</v>
      </c>
    </row>
    <row r="96" spans="1:9" ht="12.75">
      <c r="A96" s="99">
        <v>86</v>
      </c>
      <c r="B96" s="92" t="str">
        <f>'B Input'!A134</f>
        <v>11F</v>
      </c>
      <c r="C96" s="92" t="str">
        <f>'B Input'!B134</f>
        <v>B</v>
      </c>
      <c r="D96" s="109" t="str">
        <f>'B Input'!A128</f>
        <v>Team #11</v>
      </c>
      <c r="E96" s="125">
        <f>'B Input'!AA134</f>
        <v>0</v>
      </c>
      <c r="F96" s="125">
        <f>'B Input'!AB134</f>
        <v>0</v>
      </c>
      <c r="G96" s="125">
        <f>E96*3+F96*2</f>
        <v>0</v>
      </c>
      <c r="H96" s="125">
        <f>'B Input'!AC134</f>
        <v>0</v>
      </c>
      <c r="I96" s="136">
        <f>IF('B Input'!AC134&lt;1,0,G96/H96)</f>
        <v>0</v>
      </c>
    </row>
    <row r="97" spans="1:9" ht="12.75">
      <c r="A97" s="99">
        <v>87</v>
      </c>
      <c r="B97" s="92" t="str">
        <f>'B Input'!A135</f>
        <v>11G</v>
      </c>
      <c r="C97" s="92" t="str">
        <f>'B Input'!B135</f>
        <v>B</v>
      </c>
      <c r="D97" s="109" t="str">
        <f>'B Input'!A128</f>
        <v>Team #11</v>
      </c>
      <c r="E97" s="125">
        <f>'B Input'!AA135</f>
        <v>0</v>
      </c>
      <c r="F97" s="125">
        <f>'B Input'!AB135</f>
        <v>0</v>
      </c>
      <c r="G97" s="125">
        <f>E97*3+F97*2</f>
        <v>0</v>
      </c>
      <c r="H97" s="125">
        <f>'B Input'!AC135</f>
        <v>0</v>
      </c>
      <c r="I97" s="136">
        <f>IF('B Input'!AC135&lt;1,0,G97/H97)</f>
        <v>0</v>
      </c>
    </row>
    <row r="98" spans="1:9" ht="12.75">
      <c r="A98" s="99">
        <v>88</v>
      </c>
      <c r="B98" s="92" t="str">
        <f>'B Input'!A136</f>
        <v>11H</v>
      </c>
      <c r="C98" s="92" t="str">
        <f>'B Input'!B136</f>
        <v>B</v>
      </c>
      <c r="D98" s="109" t="str">
        <f>'B Input'!A128</f>
        <v>Team #11</v>
      </c>
      <c r="E98" s="125">
        <f>'B Input'!AA136</f>
        <v>0</v>
      </c>
      <c r="F98" s="125">
        <f>'B Input'!AB136</f>
        <v>0</v>
      </c>
      <c r="G98" s="125">
        <f>E98*3+F98*2</f>
        <v>0</v>
      </c>
      <c r="H98" s="125">
        <f>'B Input'!AC136</f>
        <v>0</v>
      </c>
      <c r="I98" s="136">
        <f>IF('B Input'!AC136&lt;1,0,G98/H98)</f>
        <v>0</v>
      </c>
    </row>
    <row r="99" spans="1:9" ht="12.75">
      <c r="A99" s="99">
        <v>89</v>
      </c>
      <c r="B99" s="131" t="str">
        <f>'B Input'!A141</f>
        <v>12A</v>
      </c>
      <c r="C99" s="131" t="str">
        <f>'B Input'!B141</f>
        <v>B</v>
      </c>
      <c r="D99" s="182" t="str">
        <f>'B Input'!A140</f>
        <v>Team #12</v>
      </c>
      <c r="E99" s="131">
        <f>'B Input'!AA141</f>
        <v>0</v>
      </c>
      <c r="F99" s="131">
        <f>'B Input'!AB141</f>
        <v>0</v>
      </c>
      <c r="G99" s="125">
        <f>E99*3+F99*2</f>
        <v>0</v>
      </c>
      <c r="H99" s="125">
        <f>'B Input'!AC141</f>
        <v>0</v>
      </c>
      <c r="I99" s="136">
        <f>IF('B Input'!AC141&lt;1,0,G99/H99)</f>
        <v>0</v>
      </c>
    </row>
    <row r="100" spans="1:9" ht="12.75">
      <c r="A100" s="99">
        <v>90</v>
      </c>
      <c r="B100" s="131" t="str">
        <f>'B Input'!A142</f>
        <v>12B</v>
      </c>
      <c r="C100" s="131" t="str">
        <f>'B Input'!B142</f>
        <v>B</v>
      </c>
      <c r="D100" s="182" t="str">
        <f>'B Input'!A140</f>
        <v>Team #12</v>
      </c>
      <c r="E100" s="131">
        <f>'B Input'!AA142</f>
        <v>0</v>
      </c>
      <c r="F100" s="131">
        <f>'B Input'!AB142</f>
        <v>0</v>
      </c>
      <c r="G100" s="125">
        <f>E100*3+F100*2</f>
        <v>0</v>
      </c>
      <c r="H100" s="125">
        <f>'B Input'!AC142</f>
        <v>0</v>
      </c>
      <c r="I100" s="136">
        <f>IF('B Input'!AC142&lt;1,0,G100/H100)</f>
        <v>0</v>
      </c>
    </row>
    <row r="101" spans="1:9" ht="12.75">
      <c r="A101" s="99">
        <v>91</v>
      </c>
      <c r="B101" s="131" t="str">
        <f>'B Input'!A143</f>
        <v>12C</v>
      </c>
      <c r="C101" s="131" t="str">
        <f>'B Input'!B143</f>
        <v>B</v>
      </c>
      <c r="D101" s="182" t="str">
        <f>'B Input'!A140</f>
        <v>Team #12</v>
      </c>
      <c r="E101" s="131">
        <f>'B Input'!AA143</f>
        <v>0</v>
      </c>
      <c r="F101" s="131">
        <f>'B Input'!AB143</f>
        <v>0</v>
      </c>
      <c r="G101" s="125">
        <f>E101*3+F101*2</f>
        <v>0</v>
      </c>
      <c r="H101" s="125">
        <f>'B Input'!AC143</f>
        <v>0</v>
      </c>
      <c r="I101" s="136">
        <f>IF('B Input'!AC143&lt;1,0,G101/H101)</f>
        <v>0</v>
      </c>
    </row>
    <row r="102" spans="1:9" ht="12.75">
      <c r="A102" s="99">
        <v>92</v>
      </c>
      <c r="B102" s="131" t="str">
        <f>'B Input'!A144</f>
        <v>12D</v>
      </c>
      <c r="C102" s="131" t="str">
        <f>'B Input'!B144</f>
        <v>B</v>
      </c>
      <c r="D102" s="182" t="str">
        <f>'B Input'!A140</f>
        <v>Team #12</v>
      </c>
      <c r="E102" s="131">
        <f>'B Input'!AA144</f>
        <v>0</v>
      </c>
      <c r="F102" s="131">
        <f>'B Input'!AB144</f>
        <v>0</v>
      </c>
      <c r="G102" s="125">
        <f>E102*3+F102*2</f>
        <v>0</v>
      </c>
      <c r="H102" s="125">
        <f>'B Input'!AC144</f>
        <v>0</v>
      </c>
      <c r="I102" s="136">
        <f>IF('B Input'!AC144&lt;1,0,G102/H102)</f>
        <v>0</v>
      </c>
    </row>
    <row r="103" spans="1:9" ht="12.75">
      <c r="A103" s="99">
        <v>93</v>
      </c>
      <c r="B103" s="131" t="str">
        <f>'B Input'!A145</f>
        <v>12E</v>
      </c>
      <c r="C103" s="131" t="str">
        <f>'B Input'!B145</f>
        <v>B</v>
      </c>
      <c r="D103" s="182" t="str">
        <f>'B Input'!A140</f>
        <v>Team #12</v>
      </c>
      <c r="E103" s="131">
        <f>'B Input'!AA145</f>
        <v>0</v>
      </c>
      <c r="F103" s="131">
        <f>'B Input'!AB145</f>
        <v>0</v>
      </c>
      <c r="G103" s="125">
        <f>E103*3+F103*2</f>
        <v>0</v>
      </c>
      <c r="H103" s="125">
        <f>'B Input'!AC145</f>
        <v>0</v>
      </c>
      <c r="I103" s="136">
        <f>IF('B Input'!AC145&lt;1,0,G103/H103)</f>
        <v>0</v>
      </c>
    </row>
    <row r="104" spans="1:9" ht="12.75">
      <c r="A104" s="99">
        <v>94</v>
      </c>
      <c r="B104" s="131" t="str">
        <f>'B Input'!A146</f>
        <v>12F</v>
      </c>
      <c r="C104" s="131" t="str">
        <f>'B Input'!B146</f>
        <v>B</v>
      </c>
      <c r="D104" s="182" t="str">
        <f>'B Input'!A140</f>
        <v>Team #12</v>
      </c>
      <c r="E104" s="131">
        <f>'B Input'!AA146</f>
        <v>0</v>
      </c>
      <c r="F104" s="131">
        <f>'B Input'!AB146</f>
        <v>0</v>
      </c>
      <c r="G104" s="125">
        <f>E104*3+F104*2</f>
        <v>0</v>
      </c>
      <c r="H104" s="125">
        <f>'B Input'!AC146</f>
        <v>0</v>
      </c>
      <c r="I104" s="136">
        <f>IF('B Input'!AC146&lt;1,0,G104/H104)</f>
        <v>0</v>
      </c>
    </row>
    <row r="105" spans="1:9" ht="12.75">
      <c r="A105" s="99">
        <v>95</v>
      </c>
      <c r="B105" s="131" t="str">
        <f>'B Input'!A147</f>
        <v>12G</v>
      </c>
      <c r="C105" s="131" t="str">
        <f>'B Input'!B147</f>
        <v>B</v>
      </c>
      <c r="D105" s="182" t="str">
        <f>'B Input'!A140</f>
        <v>Team #12</v>
      </c>
      <c r="E105" s="131">
        <f>'B Input'!AA147</f>
        <v>0</v>
      </c>
      <c r="F105" s="131">
        <f>'B Input'!AB147</f>
        <v>0</v>
      </c>
      <c r="G105" s="125">
        <f>E105*3+F105*2</f>
        <v>0</v>
      </c>
      <c r="H105" s="125">
        <f>'B Input'!AC147</f>
        <v>0</v>
      </c>
      <c r="I105" s="136">
        <f>IF('B Input'!AC147&lt;1,0,G105/H105)</f>
        <v>0</v>
      </c>
    </row>
    <row r="106" spans="1:9" ht="12.75">
      <c r="A106" s="99">
        <v>96</v>
      </c>
      <c r="B106" s="131" t="str">
        <f>'B Input'!A148</f>
        <v>12H</v>
      </c>
      <c r="C106" s="131" t="str">
        <f>'B Input'!B148</f>
        <v>B</v>
      </c>
      <c r="D106" s="182" t="str">
        <f>'B Input'!A140</f>
        <v>Team #12</v>
      </c>
      <c r="E106" s="131">
        <f>'B Input'!AA148</f>
        <v>0</v>
      </c>
      <c r="F106" s="131">
        <f>'B Input'!AB148</f>
        <v>0</v>
      </c>
      <c r="G106" s="125">
        <f>E106*3+F106*2</f>
        <v>0</v>
      </c>
      <c r="H106" s="125">
        <f>'B Input'!AC148</f>
        <v>0</v>
      </c>
      <c r="I106" s="136">
        <f>IF('B Input'!AC148&lt;1,0,G106/H106)</f>
        <v>0</v>
      </c>
    </row>
    <row r="107" spans="1:9" ht="12.75">
      <c r="A107" s="99">
        <v>97</v>
      </c>
      <c r="B107" s="92" t="str">
        <f>'B Input'!A153</f>
        <v>13A</v>
      </c>
      <c r="C107" s="92" t="str">
        <f>'B Input'!B153</f>
        <v>B</v>
      </c>
      <c r="D107" s="109" t="str">
        <f>'B Input'!A152</f>
        <v>Team #13</v>
      </c>
      <c r="E107" s="92">
        <f>'B Input'!AA153</f>
        <v>0</v>
      </c>
      <c r="F107" s="92">
        <f>'B Input'!AB153</f>
        <v>0</v>
      </c>
      <c r="G107" s="125">
        <f>E107*3+F107*2</f>
        <v>0</v>
      </c>
      <c r="H107" s="125">
        <f>'B Input'!AC153</f>
        <v>0</v>
      </c>
      <c r="I107" s="136">
        <f>IF('B Input'!AC153&lt;1,0,G107/H107)</f>
        <v>0</v>
      </c>
    </row>
    <row r="108" spans="1:9" ht="12.75">
      <c r="A108" s="99">
        <v>98</v>
      </c>
      <c r="B108" s="92" t="str">
        <f>'B Input'!A154</f>
        <v>13B</v>
      </c>
      <c r="C108" s="92" t="str">
        <f>'B Input'!B154</f>
        <v>B</v>
      </c>
      <c r="D108" s="109" t="str">
        <f>'B Input'!A152</f>
        <v>Team #13</v>
      </c>
      <c r="E108" s="92">
        <f>'B Input'!AA154</f>
        <v>0</v>
      </c>
      <c r="F108" s="92">
        <f>'B Input'!AB154</f>
        <v>0</v>
      </c>
      <c r="G108" s="125">
        <f>E108*3+F108*2</f>
        <v>0</v>
      </c>
      <c r="H108" s="125">
        <f>'B Input'!AC154</f>
        <v>0</v>
      </c>
      <c r="I108" s="136">
        <f>IF('B Input'!AC154&lt;1,0,G108/H108)</f>
        <v>0</v>
      </c>
    </row>
    <row r="109" spans="1:9" ht="12.75">
      <c r="A109" s="99">
        <v>99</v>
      </c>
      <c r="B109" s="92" t="str">
        <f>'B Input'!A155</f>
        <v>13C</v>
      </c>
      <c r="C109" s="92" t="str">
        <f>'B Input'!B155</f>
        <v>B</v>
      </c>
      <c r="D109" s="109" t="str">
        <f>'B Input'!A152</f>
        <v>Team #13</v>
      </c>
      <c r="E109" s="92">
        <f>'B Input'!AA155</f>
        <v>0</v>
      </c>
      <c r="F109" s="92">
        <f>'B Input'!AB155</f>
        <v>0</v>
      </c>
      <c r="G109" s="125">
        <f>E109*3+F109*2</f>
        <v>0</v>
      </c>
      <c r="H109" s="125">
        <f>'B Input'!AC155</f>
        <v>0</v>
      </c>
      <c r="I109" s="136">
        <f>IF('B Input'!AC155&lt;1,0,G109/H109)</f>
        <v>0</v>
      </c>
    </row>
    <row r="110" spans="1:9" ht="12.75">
      <c r="A110" s="99">
        <v>100</v>
      </c>
      <c r="B110" s="92" t="str">
        <f>'B Input'!A156</f>
        <v>13D</v>
      </c>
      <c r="C110" s="92" t="str">
        <f>'B Input'!B156</f>
        <v>B</v>
      </c>
      <c r="D110" s="109" t="str">
        <f>'B Input'!A152</f>
        <v>Team #13</v>
      </c>
      <c r="E110" s="92">
        <f>'B Input'!AA156</f>
        <v>0</v>
      </c>
      <c r="F110" s="92">
        <f>'B Input'!AB156</f>
        <v>0</v>
      </c>
      <c r="G110" s="125">
        <f>E110*3+F110*2</f>
        <v>0</v>
      </c>
      <c r="H110" s="125">
        <f>'B Input'!AC156</f>
        <v>0</v>
      </c>
      <c r="I110" s="136">
        <f>IF('B Input'!AC156&lt;1,0,G110/H110)</f>
        <v>0</v>
      </c>
    </row>
    <row r="111" spans="1:9" ht="12.75">
      <c r="A111" s="99">
        <v>101</v>
      </c>
      <c r="B111" s="92" t="str">
        <f>'B Input'!A157</f>
        <v>13E</v>
      </c>
      <c r="C111" s="92" t="str">
        <f>'B Input'!B157</f>
        <v>B</v>
      </c>
      <c r="D111" s="109" t="str">
        <f>'B Input'!A152</f>
        <v>Team #13</v>
      </c>
      <c r="E111" s="92">
        <f>'B Input'!AA157</f>
        <v>0</v>
      </c>
      <c r="F111" s="92">
        <f>'B Input'!AB157</f>
        <v>0</v>
      </c>
      <c r="G111" s="125">
        <f>E111*3+F111*2</f>
        <v>0</v>
      </c>
      <c r="H111" s="125">
        <f>'B Input'!AC157</f>
        <v>0</v>
      </c>
      <c r="I111" s="136">
        <f>IF('B Input'!AC157&lt;1,0,G111/H111)</f>
        <v>0</v>
      </c>
    </row>
    <row r="112" spans="1:9" ht="12.75">
      <c r="A112" s="99">
        <v>102</v>
      </c>
      <c r="B112" s="92" t="str">
        <f>'B Input'!A158</f>
        <v>13F</v>
      </c>
      <c r="C112" s="92" t="str">
        <f>'B Input'!B158</f>
        <v>B</v>
      </c>
      <c r="D112" s="109" t="str">
        <f>'B Input'!A152</f>
        <v>Team #13</v>
      </c>
      <c r="E112" s="92">
        <f>'B Input'!AA158</f>
        <v>0</v>
      </c>
      <c r="F112" s="92">
        <f>'B Input'!AB158</f>
        <v>0</v>
      </c>
      <c r="G112" s="125">
        <f>E112*3+F112*2</f>
        <v>0</v>
      </c>
      <c r="H112" s="125">
        <f>'B Input'!AC158</f>
        <v>0</v>
      </c>
      <c r="I112" s="136">
        <f>IF('B Input'!AC158&lt;1,0,G112/H112)</f>
        <v>0</v>
      </c>
    </row>
    <row r="113" spans="1:9" ht="12.75">
      <c r="A113" s="99">
        <v>103</v>
      </c>
      <c r="B113" s="92" t="str">
        <f>'B Input'!A159</f>
        <v>13G</v>
      </c>
      <c r="C113" s="92" t="str">
        <f>'B Input'!B159</f>
        <v>B</v>
      </c>
      <c r="D113" s="109" t="str">
        <f>'B Input'!A152</f>
        <v>Team #13</v>
      </c>
      <c r="E113" s="92">
        <f>'B Input'!AA159</f>
        <v>0</v>
      </c>
      <c r="F113" s="92">
        <f>'B Input'!AB159</f>
        <v>0</v>
      </c>
      <c r="G113" s="125">
        <f>E113*3+F113*2</f>
        <v>0</v>
      </c>
      <c r="H113" s="125">
        <f>'B Input'!AC159</f>
        <v>0</v>
      </c>
      <c r="I113" s="136">
        <f>IF('B Input'!AC159&lt;1,0,G113/H113)</f>
        <v>0</v>
      </c>
    </row>
    <row r="114" spans="1:9" ht="12.75">
      <c r="A114" s="99">
        <v>104</v>
      </c>
      <c r="B114" s="92" t="str">
        <f>'B Input'!A160</f>
        <v>13H</v>
      </c>
      <c r="C114" s="92" t="str">
        <f>'B Input'!B160</f>
        <v>B</v>
      </c>
      <c r="D114" s="109" t="str">
        <f>'B Input'!A152</f>
        <v>Team #13</v>
      </c>
      <c r="E114" s="92">
        <f>'B Input'!AA160</f>
        <v>0</v>
      </c>
      <c r="F114" s="92">
        <f>'B Input'!AB160</f>
        <v>0</v>
      </c>
      <c r="G114" s="125">
        <f>E114*3+F114*2</f>
        <v>0</v>
      </c>
      <c r="H114" s="125">
        <f>'B Input'!AC160</f>
        <v>0</v>
      </c>
      <c r="I114" s="136">
        <f>IF('B Input'!AC160&lt;1,0,G114/H114)</f>
        <v>0</v>
      </c>
    </row>
    <row r="115" spans="1:9" ht="12.75">
      <c r="A115" s="99">
        <v>105</v>
      </c>
      <c r="B115" s="92" t="str">
        <f>'B Input'!A165</f>
        <v>14A</v>
      </c>
      <c r="C115" s="92" t="str">
        <f>'B Input'!B165</f>
        <v>B</v>
      </c>
      <c r="D115" s="109" t="str">
        <f>'B Input'!A164</f>
        <v>Team #14</v>
      </c>
      <c r="E115" s="92">
        <f>'B Input'!AA165</f>
        <v>0</v>
      </c>
      <c r="F115" s="92">
        <f>'B Input'!AB165</f>
        <v>0</v>
      </c>
      <c r="G115" s="125">
        <f>E115*3+F115*2</f>
        <v>0</v>
      </c>
      <c r="H115" s="125">
        <f>'B Input'!AC165</f>
        <v>0</v>
      </c>
      <c r="I115" s="136">
        <f>IF('B Input'!AC165&lt;1,0,G115/H115)</f>
        <v>0</v>
      </c>
    </row>
    <row r="116" spans="1:9" ht="12.75">
      <c r="A116" s="99">
        <v>106</v>
      </c>
      <c r="B116" s="92" t="str">
        <f>'B Input'!A166</f>
        <v>14B</v>
      </c>
      <c r="C116" s="92" t="str">
        <f>'B Input'!B166</f>
        <v>B</v>
      </c>
      <c r="D116" s="109" t="str">
        <f>'B Input'!A164</f>
        <v>Team #14</v>
      </c>
      <c r="E116" s="92">
        <f>'B Input'!AA166</f>
        <v>0</v>
      </c>
      <c r="F116" s="92">
        <f>'B Input'!AB166</f>
        <v>0</v>
      </c>
      <c r="G116" s="125">
        <f>E116*3+F116*2</f>
        <v>0</v>
      </c>
      <c r="H116" s="125">
        <f>'B Input'!AC166</f>
        <v>0</v>
      </c>
      <c r="I116" s="136">
        <f>IF('B Input'!AC166&lt;1,0,G116/H116)</f>
        <v>0</v>
      </c>
    </row>
    <row r="117" spans="1:9" ht="12.75">
      <c r="A117" s="99">
        <v>107</v>
      </c>
      <c r="B117" s="92" t="str">
        <f>'B Input'!A167</f>
        <v>14C</v>
      </c>
      <c r="C117" s="92" t="str">
        <f>'B Input'!B167</f>
        <v>B</v>
      </c>
      <c r="D117" s="109" t="str">
        <f>'B Input'!A164</f>
        <v>Team #14</v>
      </c>
      <c r="E117" s="92">
        <f>'B Input'!AA167</f>
        <v>0</v>
      </c>
      <c r="F117" s="92">
        <f>'B Input'!AB167</f>
        <v>0</v>
      </c>
      <c r="G117" s="125">
        <f>E117*3+F117*2</f>
        <v>0</v>
      </c>
      <c r="H117" s="125">
        <f>'B Input'!AC167</f>
        <v>0</v>
      </c>
      <c r="I117" s="136">
        <f>IF('B Input'!AC167&lt;1,0,G117/H117)</f>
        <v>0</v>
      </c>
    </row>
    <row r="118" spans="1:9" ht="12.75">
      <c r="A118" s="99">
        <v>108</v>
      </c>
      <c r="B118" s="92" t="str">
        <f>'B Input'!A168</f>
        <v>14D</v>
      </c>
      <c r="C118" s="92" t="str">
        <f>'B Input'!B168</f>
        <v>B</v>
      </c>
      <c r="D118" s="109" t="str">
        <f>'B Input'!A164</f>
        <v>Team #14</v>
      </c>
      <c r="E118" s="92">
        <f>'B Input'!AA168</f>
        <v>0</v>
      </c>
      <c r="F118" s="92">
        <f>'B Input'!AB168</f>
        <v>0</v>
      </c>
      <c r="G118" s="125">
        <f>E118*3+F118*2</f>
        <v>0</v>
      </c>
      <c r="H118" s="125">
        <f>'B Input'!AC168</f>
        <v>0</v>
      </c>
      <c r="I118" s="136">
        <f>IF('B Input'!AC168&lt;1,0,G118/H118)</f>
        <v>0</v>
      </c>
    </row>
    <row r="119" spans="1:9" ht="12.75">
      <c r="A119" s="99">
        <v>109</v>
      </c>
      <c r="B119" s="92" t="str">
        <f>'B Input'!A169</f>
        <v>14E</v>
      </c>
      <c r="C119" s="92" t="str">
        <f>'B Input'!B169</f>
        <v>B</v>
      </c>
      <c r="D119" s="109" t="str">
        <f>'B Input'!A164</f>
        <v>Team #14</v>
      </c>
      <c r="E119" s="92">
        <f>'B Input'!AA169</f>
        <v>0</v>
      </c>
      <c r="F119" s="92">
        <f>'B Input'!AB169</f>
        <v>0</v>
      </c>
      <c r="G119" s="125">
        <f>E119*3+F119*2</f>
        <v>0</v>
      </c>
      <c r="H119" s="125">
        <f>'B Input'!AC169</f>
        <v>0</v>
      </c>
      <c r="I119" s="136">
        <f>IF('B Input'!AC169&lt;1,0,G119/H119)</f>
        <v>0</v>
      </c>
    </row>
    <row r="120" spans="1:9" ht="12.75">
      <c r="A120" s="99">
        <v>110</v>
      </c>
      <c r="B120" s="92" t="str">
        <f>'B Input'!A170</f>
        <v>14F</v>
      </c>
      <c r="C120" s="92" t="str">
        <f>'B Input'!B170</f>
        <v>B</v>
      </c>
      <c r="D120" s="109" t="str">
        <f>'B Input'!A164</f>
        <v>Team #14</v>
      </c>
      <c r="E120" s="92">
        <f>'B Input'!AA170</f>
        <v>0</v>
      </c>
      <c r="F120" s="92">
        <f>'B Input'!AB170</f>
        <v>0</v>
      </c>
      <c r="G120" s="125">
        <f>E120*3+F120*2</f>
        <v>0</v>
      </c>
      <c r="H120" s="125">
        <f>'B Input'!AC170</f>
        <v>0</v>
      </c>
      <c r="I120" s="136">
        <f>IF('B Input'!AC170&lt;1,0,G120/H120)</f>
        <v>0</v>
      </c>
    </row>
    <row r="121" spans="1:9" ht="12.75">
      <c r="A121" s="99">
        <v>111</v>
      </c>
      <c r="B121" s="92" t="str">
        <f>'B Input'!A171</f>
        <v>14G</v>
      </c>
      <c r="C121" s="92" t="str">
        <f>'B Input'!B171</f>
        <v>B</v>
      </c>
      <c r="D121" s="109" t="str">
        <f>'B Input'!A164</f>
        <v>Team #14</v>
      </c>
      <c r="E121" s="92">
        <f>'B Input'!AA171</f>
        <v>0</v>
      </c>
      <c r="F121" s="92">
        <f>'B Input'!AB171</f>
        <v>0</v>
      </c>
      <c r="G121" s="125">
        <f>E121*3+F121*2</f>
        <v>0</v>
      </c>
      <c r="H121" s="125">
        <f>'B Input'!AC171</f>
        <v>0</v>
      </c>
      <c r="I121" s="136">
        <f>IF('B Input'!AC171&lt;1,0,G121/H121)</f>
        <v>0</v>
      </c>
    </row>
    <row r="122" spans="1:9" ht="12.75">
      <c r="A122" s="99">
        <v>112</v>
      </c>
      <c r="B122" s="92" t="str">
        <f>'B Input'!A172</f>
        <v>14H</v>
      </c>
      <c r="C122" s="92" t="str">
        <f>'B Input'!B172</f>
        <v>B</v>
      </c>
      <c r="D122" s="133" t="str">
        <f>'B Input'!A164</f>
        <v>Team #14</v>
      </c>
      <c r="E122" s="92">
        <f>'B Input'!AA172</f>
        <v>0</v>
      </c>
      <c r="F122" s="92">
        <f>'B Input'!AB172</f>
        <v>0</v>
      </c>
      <c r="G122" s="125">
        <f>E122*3+F122*2</f>
        <v>0</v>
      </c>
      <c r="H122" s="125">
        <f>'B Input'!AC172</f>
        <v>0</v>
      </c>
      <c r="I122" s="136">
        <f>IF('B Input'!AC172&lt;1,0,G122/H122)</f>
        <v>0</v>
      </c>
    </row>
    <row r="123" spans="1:9" ht="12.75">
      <c r="A123" s="99">
        <v>113</v>
      </c>
      <c r="B123" s="92" t="str">
        <f>'B Input'!A177</f>
        <v>15A</v>
      </c>
      <c r="C123" s="92" t="str">
        <f>'B Input'!B177</f>
        <v>B</v>
      </c>
      <c r="D123" t="str">
        <f>'B Input'!A176</f>
        <v>Team #15</v>
      </c>
      <c r="E123" s="92">
        <f>'B Input'!AA177</f>
        <v>0</v>
      </c>
      <c r="F123" s="92">
        <f>'B Input'!AB177</f>
        <v>0</v>
      </c>
      <c r="G123" s="125">
        <f>E123*3+F123*2</f>
        <v>0</v>
      </c>
      <c r="H123" s="125">
        <f>'B Input'!AC177</f>
        <v>0</v>
      </c>
      <c r="I123" s="136">
        <f>IF('B Input'!AC177&lt;1,0,G123/H123)</f>
        <v>0</v>
      </c>
    </row>
    <row r="124" spans="1:9" ht="12.75">
      <c r="A124" s="99">
        <v>114</v>
      </c>
      <c r="B124" s="92" t="str">
        <f>'B Input'!A178</f>
        <v>15B</v>
      </c>
      <c r="C124" s="92" t="str">
        <f>'B Input'!B178</f>
        <v>B</v>
      </c>
      <c r="D124" t="str">
        <f>'B Input'!A176</f>
        <v>Team #15</v>
      </c>
      <c r="E124" s="92">
        <f>'B Input'!AA178</f>
        <v>0</v>
      </c>
      <c r="F124" s="92">
        <f>'B Input'!AB178</f>
        <v>0</v>
      </c>
      <c r="G124" s="125">
        <f>E124*3+F124*2</f>
        <v>0</v>
      </c>
      <c r="H124" s="125">
        <f>'B Input'!AC178</f>
        <v>0</v>
      </c>
      <c r="I124" s="136">
        <f>IF('B Input'!AC178&lt;1,0,G124/H124)</f>
        <v>0</v>
      </c>
    </row>
    <row r="125" spans="1:9" ht="12.75">
      <c r="A125" s="99">
        <v>115</v>
      </c>
      <c r="B125" s="92" t="str">
        <f>'B Input'!A179</f>
        <v>15C</v>
      </c>
      <c r="C125" s="92" t="str">
        <f>'B Input'!B179</f>
        <v>B</v>
      </c>
      <c r="D125" t="str">
        <f>'B Input'!A176</f>
        <v>Team #15</v>
      </c>
      <c r="E125" s="92">
        <f>'B Input'!AA179</f>
        <v>0</v>
      </c>
      <c r="F125" s="92">
        <f>'B Input'!AB179</f>
        <v>0</v>
      </c>
      <c r="G125" s="125">
        <f>E125*3+F125*2</f>
        <v>0</v>
      </c>
      <c r="H125" s="125">
        <f>'B Input'!AC179</f>
        <v>0</v>
      </c>
      <c r="I125" s="136">
        <f>IF('B Input'!AC179&lt;1,0,G125/H125)</f>
        <v>0</v>
      </c>
    </row>
    <row r="126" spans="1:9" ht="12.75">
      <c r="A126" s="99">
        <v>116</v>
      </c>
      <c r="B126" s="92" t="str">
        <f>'B Input'!A180</f>
        <v>15D</v>
      </c>
      <c r="C126" s="92" t="str">
        <f>'B Input'!B180</f>
        <v>B</v>
      </c>
      <c r="D126" t="str">
        <f>'B Input'!A176</f>
        <v>Team #15</v>
      </c>
      <c r="E126" s="92">
        <f>'B Input'!AA180</f>
        <v>0</v>
      </c>
      <c r="F126" s="92">
        <f>'B Input'!AB180</f>
        <v>0</v>
      </c>
      <c r="G126" s="125">
        <f>E126*3+F126*2</f>
        <v>0</v>
      </c>
      <c r="H126" s="125">
        <f>'B Input'!AC180</f>
        <v>0</v>
      </c>
      <c r="I126" s="136">
        <f>IF('B Input'!AC180&lt;1,0,G126/H126)</f>
        <v>0</v>
      </c>
    </row>
    <row r="127" spans="1:9" ht="12.75">
      <c r="A127" s="99">
        <v>117</v>
      </c>
      <c r="B127" s="92" t="str">
        <f>'B Input'!A181</f>
        <v>15E</v>
      </c>
      <c r="C127" s="92" t="str">
        <f>'B Input'!B181</f>
        <v>B</v>
      </c>
      <c r="D127" t="str">
        <f>'B Input'!A176</f>
        <v>Team #15</v>
      </c>
      <c r="E127" s="92">
        <f>'B Input'!AA181</f>
        <v>0</v>
      </c>
      <c r="F127" s="92">
        <f>'B Input'!AB181</f>
        <v>0</v>
      </c>
      <c r="G127" s="125">
        <f>E127*3+F127*2</f>
        <v>0</v>
      </c>
      <c r="H127" s="125">
        <f>'B Input'!AC181</f>
        <v>0</v>
      </c>
      <c r="I127" s="136">
        <f>IF('B Input'!AC181&lt;1,0,G127/H127)</f>
        <v>0</v>
      </c>
    </row>
    <row r="128" spans="1:9" ht="12.75">
      <c r="A128" s="99">
        <v>118</v>
      </c>
      <c r="B128" s="92" t="str">
        <f>'B Input'!A182</f>
        <v>15F</v>
      </c>
      <c r="C128" s="92" t="str">
        <f>'B Input'!B182</f>
        <v>B</v>
      </c>
      <c r="D128" t="str">
        <f>'B Input'!A176</f>
        <v>Team #15</v>
      </c>
      <c r="E128" s="92">
        <f>'B Input'!AA182</f>
        <v>0</v>
      </c>
      <c r="F128" s="92">
        <f>'B Input'!AB182</f>
        <v>0</v>
      </c>
      <c r="G128" s="125">
        <f>E128*3+F128*2</f>
        <v>0</v>
      </c>
      <c r="H128" s="125">
        <f>'B Input'!AC182</f>
        <v>0</v>
      </c>
      <c r="I128" s="136">
        <f>IF('B Input'!AC182&lt;1,0,G128/H128)</f>
        <v>0</v>
      </c>
    </row>
    <row r="129" spans="1:9" ht="12.75">
      <c r="A129" s="99">
        <v>119</v>
      </c>
      <c r="B129" s="92" t="str">
        <f>'B Input'!A183</f>
        <v>15G</v>
      </c>
      <c r="C129" s="92" t="str">
        <f>'B Input'!B183</f>
        <v>B</v>
      </c>
      <c r="D129" t="str">
        <f>'B Input'!A176</f>
        <v>Team #15</v>
      </c>
      <c r="E129" s="92">
        <f>'B Input'!AA183</f>
        <v>0</v>
      </c>
      <c r="F129" s="92">
        <f>'B Input'!AB183</f>
        <v>0</v>
      </c>
      <c r="G129" s="125">
        <f>E129*3+F129*2</f>
        <v>0</v>
      </c>
      <c r="H129" s="125">
        <f>'B Input'!AC183</f>
        <v>0</v>
      </c>
      <c r="I129" s="136">
        <f>IF('B Input'!AC183&lt;1,0,G129/H129)</f>
        <v>0</v>
      </c>
    </row>
    <row r="130" spans="1:9" ht="12.75">
      <c r="A130" s="99">
        <v>120</v>
      </c>
      <c r="B130" s="92" t="str">
        <f>'B Input'!A184</f>
        <v>15H</v>
      </c>
      <c r="C130" s="92" t="str">
        <f>'B Input'!B184</f>
        <v>B</v>
      </c>
      <c r="D130" t="str">
        <f>'B Input'!A176</f>
        <v>Team #15</v>
      </c>
      <c r="E130" s="92">
        <f>'B Input'!AA184</f>
        <v>0</v>
      </c>
      <c r="F130" s="92">
        <f>'B Input'!AB184</f>
        <v>0</v>
      </c>
      <c r="G130" s="125">
        <f>E130*3+F130*2</f>
        <v>0</v>
      </c>
      <c r="H130" s="125">
        <f>'B Input'!AC184</f>
        <v>0</v>
      </c>
      <c r="I130" s="136">
        <f>IF('B Input'!AC184&lt;1,0,G130/H130)</f>
        <v>0</v>
      </c>
    </row>
    <row r="131" spans="1:9" ht="12.75">
      <c r="A131" s="99">
        <v>121</v>
      </c>
      <c r="B131" s="92" t="str">
        <f>'B Input'!A189</f>
        <v>16A</v>
      </c>
      <c r="C131" s="92" t="str">
        <f>'B Input'!B189</f>
        <v>B</v>
      </c>
      <c r="D131" t="str">
        <f>'B Input'!A188</f>
        <v>Team #16</v>
      </c>
      <c r="E131" s="92">
        <f>'B Input'!AA189</f>
        <v>0</v>
      </c>
      <c r="F131" s="92">
        <f>'B Input'!AB189</f>
        <v>0</v>
      </c>
      <c r="G131" s="125">
        <f>E131*3+F131*2</f>
        <v>0</v>
      </c>
      <c r="H131" s="125">
        <f>'B Input'!AC189</f>
        <v>0</v>
      </c>
      <c r="I131" s="136">
        <f>IF('B Input'!AC189&lt;1,0,G131/H131)</f>
        <v>0</v>
      </c>
    </row>
    <row r="132" spans="1:9" ht="12.75">
      <c r="A132" s="99">
        <v>122</v>
      </c>
      <c r="B132" s="92" t="str">
        <f>'B Input'!A190</f>
        <v>16B</v>
      </c>
      <c r="C132" s="92" t="str">
        <f>'B Input'!B190</f>
        <v>B</v>
      </c>
      <c r="D132" t="str">
        <f>'B Input'!A188</f>
        <v>Team #16</v>
      </c>
      <c r="E132" s="92">
        <f>'B Input'!AA190</f>
        <v>0</v>
      </c>
      <c r="F132" s="92">
        <f>'B Input'!AB190</f>
        <v>0</v>
      </c>
      <c r="G132" s="125">
        <f>E132*3+F132*2</f>
        <v>0</v>
      </c>
      <c r="H132" s="125">
        <f>'B Input'!AC190</f>
        <v>0</v>
      </c>
      <c r="I132" s="136">
        <f>IF('B Input'!AC190&lt;1,0,G132/H132)</f>
        <v>0</v>
      </c>
    </row>
    <row r="133" spans="1:9" ht="12.75">
      <c r="A133" s="99">
        <v>123</v>
      </c>
      <c r="B133" s="92" t="str">
        <f>'B Input'!A191</f>
        <v>16C</v>
      </c>
      <c r="C133" s="92" t="str">
        <f>'B Input'!B191</f>
        <v>B</v>
      </c>
      <c r="D133" t="str">
        <f>'B Input'!A188</f>
        <v>Team #16</v>
      </c>
      <c r="E133" s="92">
        <f>'B Input'!AA191</f>
        <v>0</v>
      </c>
      <c r="F133" s="92">
        <f>'B Input'!AB191</f>
        <v>0</v>
      </c>
      <c r="G133" s="125">
        <f>E133*3+F133*2</f>
        <v>0</v>
      </c>
      <c r="H133" s="125">
        <f>'B Input'!AC191</f>
        <v>0</v>
      </c>
      <c r="I133" s="136">
        <f>IF('B Input'!AC191&lt;1,0,G133/H133)</f>
        <v>0</v>
      </c>
    </row>
    <row r="134" spans="1:9" ht="12.75">
      <c r="A134" s="99">
        <v>124</v>
      </c>
      <c r="B134" s="92" t="str">
        <f>'B Input'!A192</f>
        <v>16D</v>
      </c>
      <c r="C134" s="92" t="str">
        <f>'B Input'!B192</f>
        <v>B</v>
      </c>
      <c r="D134" t="str">
        <f>'B Input'!A188</f>
        <v>Team #16</v>
      </c>
      <c r="E134" s="92">
        <f>'B Input'!AA192</f>
        <v>0</v>
      </c>
      <c r="F134" s="92">
        <f>'B Input'!AB192</f>
        <v>0</v>
      </c>
      <c r="G134" s="125">
        <f>E134*3+F134*2</f>
        <v>0</v>
      </c>
      <c r="H134" s="125">
        <f>'B Input'!AC192</f>
        <v>0</v>
      </c>
      <c r="I134" s="136">
        <f>IF('B Input'!AC192&lt;1,0,G134/H134)</f>
        <v>0</v>
      </c>
    </row>
    <row r="135" spans="1:9" ht="12.75">
      <c r="A135" s="99">
        <v>125</v>
      </c>
      <c r="B135" s="92" t="str">
        <f>'B Input'!A193</f>
        <v>16E</v>
      </c>
      <c r="C135" s="92" t="str">
        <f>'B Input'!B193</f>
        <v>B</v>
      </c>
      <c r="D135" t="str">
        <f>'B Input'!A188</f>
        <v>Team #16</v>
      </c>
      <c r="E135" s="92">
        <f>'B Input'!AA193</f>
        <v>0</v>
      </c>
      <c r="F135" s="92">
        <f>'B Input'!AB193</f>
        <v>0</v>
      </c>
      <c r="G135" s="125">
        <f>E135*3+F135*2</f>
        <v>0</v>
      </c>
      <c r="H135" s="125">
        <f>'B Input'!AC193</f>
        <v>0</v>
      </c>
      <c r="I135" s="136">
        <f>IF('B Input'!AC193&lt;1,0,G135/H135)</f>
        <v>0</v>
      </c>
    </row>
    <row r="136" spans="1:9" ht="12.75">
      <c r="A136" s="99">
        <v>126</v>
      </c>
      <c r="B136" s="92" t="str">
        <f>'B Input'!A194</f>
        <v>16F</v>
      </c>
      <c r="C136" s="92" t="str">
        <f>'B Input'!B194</f>
        <v>B</v>
      </c>
      <c r="D136" t="str">
        <f>'B Input'!A188</f>
        <v>Team #16</v>
      </c>
      <c r="E136" s="92">
        <f>'B Input'!AA194</f>
        <v>0</v>
      </c>
      <c r="F136" s="92">
        <f>'B Input'!AB194</f>
        <v>0</v>
      </c>
      <c r="G136" s="125">
        <f>E136*3+F136*2</f>
        <v>0</v>
      </c>
      <c r="H136" s="125">
        <f>'B Input'!AC194</f>
        <v>0</v>
      </c>
      <c r="I136" s="136">
        <f>IF('B Input'!AC194&lt;1,0,G136/H136)</f>
        <v>0</v>
      </c>
    </row>
    <row r="137" spans="1:9" ht="12.75">
      <c r="A137" s="99">
        <v>127</v>
      </c>
      <c r="B137" s="92" t="str">
        <f>'B Input'!A195</f>
        <v>16G</v>
      </c>
      <c r="C137" s="92" t="str">
        <f>'B Input'!B195</f>
        <v>B</v>
      </c>
      <c r="D137" t="str">
        <f>'B Input'!A188</f>
        <v>Team #16</v>
      </c>
      <c r="E137" s="92">
        <f>'B Input'!AA195</f>
        <v>0</v>
      </c>
      <c r="F137" s="92">
        <f>'B Input'!AB195</f>
        <v>0</v>
      </c>
      <c r="G137" s="125">
        <f>E137*3+F137*2</f>
        <v>0</v>
      </c>
      <c r="H137" s="125">
        <f>'B Input'!AC195</f>
        <v>0</v>
      </c>
      <c r="I137" s="136">
        <f>IF('B Input'!AC195&lt;1,0,G137/H137)</f>
        <v>0</v>
      </c>
    </row>
    <row r="138" spans="1:9" ht="12.75">
      <c r="A138" s="99">
        <v>128</v>
      </c>
      <c r="B138" s="92" t="str">
        <f>'B Input'!A196</f>
        <v>16H</v>
      </c>
      <c r="C138" s="92" t="str">
        <f>'B Input'!B196</f>
        <v>B</v>
      </c>
      <c r="D138" t="str">
        <f>'B Input'!A188</f>
        <v>Team #16</v>
      </c>
      <c r="E138" s="92">
        <f>'B Input'!AA196</f>
        <v>0</v>
      </c>
      <c r="F138" s="92">
        <f>'B Input'!AB196</f>
        <v>0</v>
      </c>
      <c r="G138" s="125">
        <f>E138*3+F138*2</f>
        <v>0</v>
      </c>
      <c r="H138" s="125">
        <f>'B Input'!AC196</f>
        <v>0</v>
      </c>
      <c r="I138" s="136">
        <f>IF('B Input'!AC196&lt;1,0,G138/H138)</f>
        <v>0</v>
      </c>
    </row>
    <row r="141" ht="12.75">
      <c r="H141" s="92">
        <f>SUM(H11:H138)/40</f>
        <v>40.2</v>
      </c>
    </row>
  </sheetData>
  <sheetProtection/>
  <mergeCells count="4">
    <mergeCell ref="A4:I4"/>
    <mergeCell ref="A5:I5"/>
    <mergeCell ref="A6:I6"/>
    <mergeCell ref="A2:I2"/>
  </mergeCells>
  <conditionalFormatting sqref="H1 H3 G2 H7:H10 H139:H65536">
    <cfRule type="cellIs" priority="1" dxfId="2" operator="lessThan" stopIfTrue="1">
      <formula>28</formula>
    </cfRule>
  </conditionalFormatting>
  <conditionalFormatting sqref="H83:H138 H11:H58 H60:H75">
    <cfRule type="cellIs" priority="2" dxfId="0" operator="lessThan" stopIfTrue="1">
      <formula>32</formula>
    </cfRule>
  </conditionalFormatting>
  <printOptions horizontalCentered="1"/>
  <pageMargins left="0.25" right="0.25" top="0.25" bottom="0.25" header="0.5" footer="0.5"/>
  <pageSetup fitToHeight="0" fitToWidth="1" horizontalDpi="600" verticalDpi="600" orientation="portrait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AB247"/>
  <sheetViews>
    <sheetView zoomScale="90" zoomScaleNormal="90" zoomScalePageLayoutView="0" workbookViewId="0" topLeftCell="A58">
      <selection activeCell="A21" sqref="A21"/>
    </sheetView>
  </sheetViews>
  <sheetFormatPr defaultColWidth="8.7109375" defaultRowHeight="12.75"/>
  <cols>
    <col min="1" max="1" width="38.28125" style="0" bestFit="1" customWidth="1"/>
    <col min="2" max="2" width="8.28125" style="0" bestFit="1" customWidth="1"/>
    <col min="3" max="3" width="7.7109375" style="0" bestFit="1" customWidth="1"/>
    <col min="4" max="4" width="7.7109375" style="0" customWidth="1"/>
    <col min="5" max="5" width="7.140625" style="0" customWidth="1"/>
    <col min="6" max="6" width="7.421875" style="0" customWidth="1"/>
    <col min="7" max="8" width="7.7109375" style="0" bestFit="1" customWidth="1"/>
    <col min="9" max="9" width="7.140625" style="0" customWidth="1"/>
    <col min="10" max="10" width="7.421875" style="0" customWidth="1"/>
    <col min="11" max="12" width="7.7109375" style="0" customWidth="1"/>
    <col min="13" max="13" width="8.140625" style="0" bestFit="1" customWidth="1"/>
    <col min="14" max="17" width="7.7109375" style="0" customWidth="1"/>
    <col min="18" max="18" width="8.28125" style="0" bestFit="1" customWidth="1"/>
    <col min="19" max="21" width="8.140625" style="0" bestFit="1" customWidth="1"/>
    <col min="22" max="22" width="8.28125" style="0" hidden="1" customWidth="1"/>
    <col min="23" max="23" width="8.00390625" style="0" hidden="1" customWidth="1"/>
    <col min="24" max="25" width="0" style="0" hidden="1" customWidth="1"/>
  </cols>
  <sheetData>
    <row r="1" spans="1:25" ht="15">
      <c r="A1" s="212" t="s">
        <v>27</v>
      </c>
      <c r="B1" s="106"/>
      <c r="C1" s="106"/>
      <c r="D1" s="106"/>
      <c r="E1" s="264" t="s">
        <v>315</v>
      </c>
      <c r="F1" s="265"/>
      <c r="G1" s="265"/>
      <c r="I1" s="54"/>
      <c r="J1" s="20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25" ht="15">
      <c r="A2" s="213" t="s">
        <v>28</v>
      </c>
      <c r="B2" s="106"/>
      <c r="C2" s="106"/>
      <c r="D2" s="103"/>
      <c r="E2" s="264" t="s">
        <v>317</v>
      </c>
      <c r="F2" s="264"/>
      <c r="G2" s="264"/>
      <c r="I2" s="54"/>
      <c r="J2" s="190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1:25" ht="15.75" customHeight="1">
      <c r="A3" s="213" t="s">
        <v>156</v>
      </c>
      <c r="B3" s="106"/>
      <c r="C3" s="106"/>
      <c r="D3" s="103"/>
      <c r="E3" s="266">
        <v>45319</v>
      </c>
      <c r="F3" s="267"/>
      <c r="G3" s="267"/>
      <c r="I3" s="54"/>
      <c r="J3" s="191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25" ht="6" customHeight="1" thickBot="1">
      <c r="A4" s="105"/>
      <c r="B4" s="106"/>
      <c r="C4" s="106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54"/>
      <c r="W4" s="54"/>
      <c r="X4" s="54"/>
      <c r="Y4" s="54"/>
    </row>
    <row r="5" spans="1:28" ht="16.5" customHeight="1" thickBot="1">
      <c r="A5" s="105"/>
      <c r="B5" s="268" t="s">
        <v>29</v>
      </c>
      <c r="C5" s="269"/>
      <c r="D5" s="269"/>
      <c r="E5" s="270"/>
      <c r="F5" s="268" t="s">
        <v>30</v>
      </c>
      <c r="G5" s="269"/>
      <c r="H5" s="269"/>
      <c r="I5" s="270"/>
      <c r="J5" s="268" t="s">
        <v>31</v>
      </c>
      <c r="K5" s="269"/>
      <c r="L5" s="269"/>
      <c r="M5" s="270"/>
      <c r="N5" s="268" t="s">
        <v>32</v>
      </c>
      <c r="O5" s="269"/>
      <c r="P5" s="269"/>
      <c r="Q5" s="270"/>
      <c r="R5" s="268" t="s">
        <v>33</v>
      </c>
      <c r="S5" s="269"/>
      <c r="T5" s="269"/>
      <c r="U5" s="269"/>
      <c r="V5" s="268" t="s">
        <v>77</v>
      </c>
      <c r="W5" s="269"/>
      <c r="X5" s="269"/>
      <c r="Y5" s="270"/>
      <c r="Z5" s="271" t="s">
        <v>34</v>
      </c>
      <c r="AA5" s="272"/>
      <c r="AB5" s="273"/>
    </row>
    <row r="6" spans="1:28" ht="15.75" customHeight="1">
      <c r="A6" s="57"/>
      <c r="B6" s="282" t="s">
        <v>35</v>
      </c>
      <c r="C6" s="283"/>
      <c r="D6" s="283"/>
      <c r="E6" s="284"/>
      <c r="F6" s="285" t="s">
        <v>36</v>
      </c>
      <c r="G6" s="286"/>
      <c r="H6" s="286"/>
      <c r="I6" s="287"/>
      <c r="J6" s="288" t="s">
        <v>37</v>
      </c>
      <c r="K6" s="289"/>
      <c r="L6" s="289"/>
      <c r="M6" s="290"/>
      <c r="N6" s="288" t="s">
        <v>38</v>
      </c>
      <c r="O6" s="289"/>
      <c r="P6" s="289"/>
      <c r="Q6" s="290"/>
      <c r="R6" s="288" t="s">
        <v>39</v>
      </c>
      <c r="S6" s="289"/>
      <c r="T6" s="289"/>
      <c r="U6" s="291"/>
      <c r="V6" s="277" t="s">
        <v>82</v>
      </c>
      <c r="W6" s="278"/>
      <c r="X6" s="278"/>
      <c r="Y6" s="279"/>
      <c r="Z6" s="274"/>
      <c r="AA6" s="275"/>
      <c r="AB6" s="276"/>
    </row>
    <row r="7" spans="1:28" ht="13.5" thickBot="1">
      <c r="A7" s="57"/>
      <c r="B7" s="168" t="s">
        <v>40</v>
      </c>
      <c r="C7" s="169" t="s">
        <v>41</v>
      </c>
      <c r="D7" s="170" t="s">
        <v>42</v>
      </c>
      <c r="E7" s="171"/>
      <c r="F7" s="168" t="s">
        <v>40</v>
      </c>
      <c r="G7" s="169" t="s">
        <v>41</v>
      </c>
      <c r="H7" s="170" t="s">
        <v>42</v>
      </c>
      <c r="I7" s="172"/>
      <c r="J7" s="168" t="s">
        <v>40</v>
      </c>
      <c r="K7" s="169" t="s">
        <v>41</v>
      </c>
      <c r="L7" s="170" t="s">
        <v>42</v>
      </c>
      <c r="M7" s="171"/>
      <c r="N7" s="168" t="s">
        <v>40</v>
      </c>
      <c r="O7" s="169" t="s">
        <v>41</v>
      </c>
      <c r="P7" s="170" t="s">
        <v>42</v>
      </c>
      <c r="Q7" s="171"/>
      <c r="R7" s="168" t="s">
        <v>40</v>
      </c>
      <c r="S7" s="169" t="s">
        <v>41</v>
      </c>
      <c r="T7" s="170" t="s">
        <v>42</v>
      </c>
      <c r="U7" s="172"/>
      <c r="V7" s="168" t="s">
        <v>40</v>
      </c>
      <c r="W7" s="169" t="s">
        <v>41</v>
      </c>
      <c r="X7" s="170" t="s">
        <v>42</v>
      </c>
      <c r="Y7" s="171"/>
      <c r="Z7" s="175" t="s">
        <v>40</v>
      </c>
      <c r="AA7" s="173" t="s">
        <v>41</v>
      </c>
      <c r="AB7" s="174" t="s">
        <v>42</v>
      </c>
    </row>
    <row r="8" spans="1:28" ht="15">
      <c r="A8" s="126" t="s">
        <v>197</v>
      </c>
      <c r="B8" s="130"/>
      <c r="C8" s="140"/>
      <c r="D8" s="140"/>
      <c r="E8" s="139"/>
      <c r="F8" s="130"/>
      <c r="G8" s="140"/>
      <c r="H8" s="140"/>
      <c r="I8" s="139"/>
      <c r="J8" s="130"/>
      <c r="K8" s="140"/>
      <c r="L8" s="140"/>
      <c r="M8" s="139"/>
      <c r="N8" s="130"/>
      <c r="O8" s="140"/>
      <c r="P8" s="140"/>
      <c r="Q8" s="139"/>
      <c r="R8" s="130"/>
      <c r="S8" s="140"/>
      <c r="T8" s="140"/>
      <c r="U8" s="139"/>
      <c r="V8" s="130"/>
      <c r="W8" s="140"/>
      <c r="X8" s="140"/>
      <c r="Y8" s="139"/>
      <c r="Z8" s="261"/>
      <c r="AA8" s="262"/>
      <c r="AB8" s="263"/>
    </row>
    <row r="9" spans="1:28" ht="12" customHeight="1">
      <c r="A9" s="203" t="s">
        <v>198</v>
      </c>
      <c r="B9" s="62">
        <v>2</v>
      </c>
      <c r="C9" s="63">
        <v>1</v>
      </c>
      <c r="D9" s="64">
        <v>8</v>
      </c>
      <c r="E9" s="65"/>
      <c r="F9" s="62">
        <v>4</v>
      </c>
      <c r="G9" s="63">
        <v>0</v>
      </c>
      <c r="H9" s="64">
        <v>8</v>
      </c>
      <c r="I9" s="65"/>
      <c r="J9" s="62">
        <v>0</v>
      </c>
      <c r="K9" s="63">
        <v>2</v>
      </c>
      <c r="L9" s="64">
        <v>4</v>
      </c>
      <c r="M9" s="65"/>
      <c r="N9" s="62">
        <v>0</v>
      </c>
      <c r="O9" s="63">
        <v>3</v>
      </c>
      <c r="P9" s="64">
        <v>8</v>
      </c>
      <c r="Q9" s="65"/>
      <c r="R9" s="62">
        <v>2</v>
      </c>
      <c r="S9" s="63">
        <v>0</v>
      </c>
      <c r="T9" s="64">
        <v>8</v>
      </c>
      <c r="U9" s="65"/>
      <c r="V9" s="62">
        <v>0</v>
      </c>
      <c r="W9" s="63">
        <v>0</v>
      </c>
      <c r="X9" s="64">
        <v>0</v>
      </c>
      <c r="Y9" s="65"/>
      <c r="Z9" s="142">
        <f>IF(B9+F9+J9+N9+R9+V9&lt;1,0,B9+F9+J9+N9+R9+V9)</f>
        <v>8</v>
      </c>
      <c r="AA9" s="141">
        <f aca="true" t="shared" si="0" ref="AA9:AB16">IF(C9+G9+K9+O9+S9+W9&lt;1,0,C9+G9+K9+O9+S9+W9)</f>
        <v>6</v>
      </c>
      <c r="AB9" s="143">
        <f t="shared" si="0"/>
        <v>36</v>
      </c>
    </row>
    <row r="10" spans="1:28" ht="12" customHeight="1">
      <c r="A10" s="203" t="s">
        <v>199</v>
      </c>
      <c r="B10" s="68">
        <v>0</v>
      </c>
      <c r="C10" s="63">
        <v>2</v>
      </c>
      <c r="D10" s="64">
        <v>8</v>
      </c>
      <c r="E10" s="65"/>
      <c r="F10" s="68">
        <v>0</v>
      </c>
      <c r="G10" s="63">
        <v>1</v>
      </c>
      <c r="H10" s="64">
        <v>4</v>
      </c>
      <c r="I10" s="65"/>
      <c r="J10" s="68">
        <v>1</v>
      </c>
      <c r="K10" s="63">
        <v>0</v>
      </c>
      <c r="L10" s="64">
        <v>8</v>
      </c>
      <c r="M10" s="65"/>
      <c r="N10" s="68">
        <v>2</v>
      </c>
      <c r="O10" s="63">
        <v>0</v>
      </c>
      <c r="P10" s="64">
        <v>8</v>
      </c>
      <c r="Q10" s="65"/>
      <c r="R10" s="68">
        <v>1</v>
      </c>
      <c r="S10" s="63">
        <v>0</v>
      </c>
      <c r="T10" s="64">
        <v>4</v>
      </c>
      <c r="U10" s="65"/>
      <c r="V10" s="68">
        <v>0</v>
      </c>
      <c r="W10" s="63">
        <v>0</v>
      </c>
      <c r="X10" s="64">
        <v>0</v>
      </c>
      <c r="Y10" s="65"/>
      <c r="Z10" s="142">
        <f aca="true" t="shared" si="1" ref="Z10:Z16">IF(B10+F10+J10+N10+R10+V10&lt;1,0,B10+F10+J10+N10+R10+V10)</f>
        <v>4</v>
      </c>
      <c r="AA10" s="141">
        <f t="shared" si="0"/>
        <v>3</v>
      </c>
      <c r="AB10" s="143">
        <f t="shared" si="0"/>
        <v>32</v>
      </c>
    </row>
    <row r="11" spans="1:28" ht="12" customHeight="1">
      <c r="A11" s="203" t="s">
        <v>200</v>
      </c>
      <c r="B11" s="68">
        <v>0</v>
      </c>
      <c r="C11" s="63">
        <v>4</v>
      </c>
      <c r="D11" s="64">
        <v>8</v>
      </c>
      <c r="E11" s="65"/>
      <c r="F11" s="68">
        <v>1</v>
      </c>
      <c r="G11" s="63">
        <v>0</v>
      </c>
      <c r="H11" s="64">
        <v>8</v>
      </c>
      <c r="I11" s="65"/>
      <c r="J11" s="68">
        <v>1</v>
      </c>
      <c r="K11" s="63">
        <v>1</v>
      </c>
      <c r="L11" s="64">
        <v>4</v>
      </c>
      <c r="M11" s="65"/>
      <c r="N11" s="68">
        <v>1</v>
      </c>
      <c r="O11" s="63">
        <v>2</v>
      </c>
      <c r="P11" s="64">
        <v>8</v>
      </c>
      <c r="Q11" s="65"/>
      <c r="R11" s="68">
        <v>1</v>
      </c>
      <c r="S11" s="63">
        <v>4</v>
      </c>
      <c r="T11" s="64">
        <v>8</v>
      </c>
      <c r="U11" s="65"/>
      <c r="V11" s="68">
        <v>0</v>
      </c>
      <c r="W11" s="63">
        <v>0</v>
      </c>
      <c r="X11" s="64">
        <v>0</v>
      </c>
      <c r="Y11" s="65"/>
      <c r="Z11" s="142">
        <f t="shared" si="1"/>
        <v>4</v>
      </c>
      <c r="AA11" s="141">
        <f t="shared" si="0"/>
        <v>11</v>
      </c>
      <c r="AB11" s="143">
        <f t="shared" si="0"/>
        <v>36</v>
      </c>
    </row>
    <row r="12" spans="1:28" ht="12" customHeight="1">
      <c r="A12" s="203" t="s">
        <v>201</v>
      </c>
      <c r="B12" s="68">
        <v>0</v>
      </c>
      <c r="C12" s="69">
        <v>5</v>
      </c>
      <c r="D12" s="64">
        <v>8</v>
      </c>
      <c r="E12" s="65"/>
      <c r="F12" s="68">
        <v>0</v>
      </c>
      <c r="G12" s="69">
        <v>1</v>
      </c>
      <c r="H12" s="64">
        <v>4</v>
      </c>
      <c r="I12" s="65"/>
      <c r="J12" s="68">
        <v>2</v>
      </c>
      <c r="K12" s="69">
        <v>0</v>
      </c>
      <c r="L12" s="64">
        <v>8</v>
      </c>
      <c r="M12" s="65"/>
      <c r="N12" s="68">
        <v>2</v>
      </c>
      <c r="O12" s="69">
        <v>3</v>
      </c>
      <c r="P12" s="64">
        <v>8</v>
      </c>
      <c r="Q12" s="65"/>
      <c r="R12" s="68">
        <v>0</v>
      </c>
      <c r="S12" s="69">
        <v>1</v>
      </c>
      <c r="T12" s="64">
        <v>4</v>
      </c>
      <c r="U12" s="65"/>
      <c r="V12" s="68">
        <v>0</v>
      </c>
      <c r="W12" s="69">
        <v>0</v>
      </c>
      <c r="X12" s="64">
        <v>0</v>
      </c>
      <c r="Y12" s="65"/>
      <c r="Z12" s="142">
        <f t="shared" si="1"/>
        <v>4</v>
      </c>
      <c r="AA12" s="141">
        <f t="shared" si="0"/>
        <v>10</v>
      </c>
      <c r="AB12" s="143">
        <f t="shared" si="0"/>
        <v>32</v>
      </c>
    </row>
    <row r="13" spans="1:28" ht="12" customHeight="1">
      <c r="A13" s="203" t="s">
        <v>202</v>
      </c>
      <c r="B13" s="68">
        <v>1</v>
      </c>
      <c r="C13" s="63">
        <v>0</v>
      </c>
      <c r="D13" s="64">
        <v>4</v>
      </c>
      <c r="E13" s="70" t="str">
        <f>IF(SUM(D9:D16)=40," ",SUM(D9:D16)-40)</f>
        <v> </v>
      </c>
      <c r="F13" s="68">
        <v>0</v>
      </c>
      <c r="G13" s="63">
        <v>1</v>
      </c>
      <c r="H13" s="64">
        <v>8</v>
      </c>
      <c r="I13" s="70" t="str">
        <f>IF(SUM(H9:H16)=40," ",SUM(H9:H16)-40)</f>
        <v> </v>
      </c>
      <c r="J13" s="68">
        <v>1</v>
      </c>
      <c r="K13" s="63">
        <v>2</v>
      </c>
      <c r="L13" s="64">
        <v>8</v>
      </c>
      <c r="M13" s="70" t="str">
        <f>IF(SUM(L9:L16)=40," ",SUM(L9:L16)-40)</f>
        <v> </v>
      </c>
      <c r="N13" s="68">
        <v>0</v>
      </c>
      <c r="O13" s="63">
        <v>0</v>
      </c>
      <c r="P13" s="64">
        <v>4</v>
      </c>
      <c r="Q13" s="70" t="str">
        <f>IF(SUM(P9:P16)=40," ",SUM(P9:P16)-40)</f>
        <v> </v>
      </c>
      <c r="R13" s="68">
        <v>3</v>
      </c>
      <c r="S13" s="63">
        <v>1</v>
      </c>
      <c r="T13" s="64">
        <v>8</v>
      </c>
      <c r="U13" s="70" t="str">
        <f>IF(SUM(T9:T16)=40," ",SUM(T9:T16)-40)</f>
        <v> </v>
      </c>
      <c r="V13" s="68">
        <v>0</v>
      </c>
      <c r="W13" s="63">
        <v>0</v>
      </c>
      <c r="X13" s="64">
        <v>0</v>
      </c>
      <c r="Y13" s="70">
        <f>IF(SUM(X9:X16)=40," ",SUM(X9:X16)-40)</f>
        <v>-40</v>
      </c>
      <c r="Z13" s="142">
        <f t="shared" si="1"/>
        <v>5</v>
      </c>
      <c r="AA13" s="141">
        <f t="shared" si="0"/>
        <v>4</v>
      </c>
      <c r="AB13" s="143">
        <f t="shared" si="0"/>
        <v>32</v>
      </c>
    </row>
    <row r="14" spans="1:28" ht="12" customHeight="1">
      <c r="A14" s="203" t="s">
        <v>203</v>
      </c>
      <c r="B14" s="68">
        <v>1</v>
      </c>
      <c r="C14" s="63">
        <v>1</v>
      </c>
      <c r="D14" s="64">
        <v>4</v>
      </c>
      <c r="E14" s="65"/>
      <c r="F14" s="68">
        <v>1</v>
      </c>
      <c r="G14" s="63">
        <v>4</v>
      </c>
      <c r="H14" s="64">
        <v>8</v>
      </c>
      <c r="I14" s="65"/>
      <c r="J14" s="68">
        <v>0</v>
      </c>
      <c r="K14" s="63">
        <v>3</v>
      </c>
      <c r="L14" s="64">
        <v>8</v>
      </c>
      <c r="M14" s="65"/>
      <c r="N14" s="68">
        <v>2</v>
      </c>
      <c r="O14" s="63">
        <v>1</v>
      </c>
      <c r="P14" s="64">
        <v>4</v>
      </c>
      <c r="Q14" s="65"/>
      <c r="R14" s="68">
        <v>1</v>
      </c>
      <c r="S14" s="63">
        <v>5</v>
      </c>
      <c r="T14" s="64">
        <v>8</v>
      </c>
      <c r="U14" s="65"/>
      <c r="V14" s="68">
        <v>0</v>
      </c>
      <c r="W14" s="63">
        <v>0</v>
      </c>
      <c r="X14" s="64">
        <v>0</v>
      </c>
      <c r="Y14" s="65"/>
      <c r="Z14" s="142">
        <f t="shared" si="1"/>
        <v>5</v>
      </c>
      <c r="AA14" s="141">
        <f t="shared" si="0"/>
        <v>14</v>
      </c>
      <c r="AB14" s="143">
        <f t="shared" si="0"/>
        <v>32</v>
      </c>
    </row>
    <row r="15" spans="1:28" ht="12" customHeight="1">
      <c r="A15" s="127"/>
      <c r="B15" s="62">
        <v>0</v>
      </c>
      <c r="C15" s="63">
        <v>0</v>
      </c>
      <c r="D15" s="64">
        <v>0</v>
      </c>
      <c r="E15" s="71">
        <f>E16</f>
        <v>452</v>
      </c>
      <c r="F15" s="62">
        <v>0</v>
      </c>
      <c r="G15" s="63">
        <v>0</v>
      </c>
      <c r="H15" s="64">
        <v>0</v>
      </c>
      <c r="I15" s="71">
        <f>E15+I16</f>
        <v>883</v>
      </c>
      <c r="J15" s="62">
        <v>0</v>
      </c>
      <c r="K15" s="63">
        <v>0</v>
      </c>
      <c r="L15" s="64">
        <v>0</v>
      </c>
      <c r="M15" s="71">
        <f>I15+M16</f>
        <v>1324</v>
      </c>
      <c r="N15" s="216">
        <v>0</v>
      </c>
      <c r="O15" s="114">
        <v>0</v>
      </c>
      <c r="P15" s="64">
        <v>0</v>
      </c>
      <c r="Q15" s="71">
        <f>M15+Q16</f>
        <v>1807</v>
      </c>
      <c r="R15" s="62">
        <v>0</v>
      </c>
      <c r="S15" s="63">
        <v>0</v>
      </c>
      <c r="T15" s="64">
        <v>0</v>
      </c>
      <c r="U15" s="71">
        <f>Q15+U16</f>
        <v>2309</v>
      </c>
      <c r="V15" s="62">
        <v>0</v>
      </c>
      <c r="W15" s="63">
        <v>0</v>
      </c>
      <c r="X15" s="64">
        <v>0</v>
      </c>
      <c r="Y15" s="71">
        <f>U15+Y16</f>
        <v>2309</v>
      </c>
      <c r="Z15" s="142">
        <f t="shared" si="1"/>
        <v>0</v>
      </c>
      <c r="AA15" s="141">
        <f t="shared" si="0"/>
        <v>0</v>
      </c>
      <c r="AB15" s="143">
        <f t="shared" si="0"/>
        <v>0</v>
      </c>
    </row>
    <row r="16" spans="1:28" ht="12" customHeight="1" thickBot="1">
      <c r="A16" s="128"/>
      <c r="B16" s="72">
        <v>0</v>
      </c>
      <c r="C16" s="73">
        <v>0</v>
      </c>
      <c r="D16" s="74">
        <v>0</v>
      </c>
      <c r="E16" s="75">
        <f>SUM(B17:E17)</f>
        <v>452</v>
      </c>
      <c r="F16" s="72">
        <v>0</v>
      </c>
      <c r="G16" s="73">
        <v>0</v>
      </c>
      <c r="H16" s="74">
        <v>0</v>
      </c>
      <c r="I16" s="75">
        <f>SUM(F17:I17)</f>
        <v>431</v>
      </c>
      <c r="J16" s="72">
        <v>0</v>
      </c>
      <c r="K16" s="73">
        <v>0</v>
      </c>
      <c r="L16" s="74">
        <v>0</v>
      </c>
      <c r="M16" s="75">
        <f>SUM(J17:M17)</f>
        <v>441</v>
      </c>
      <c r="N16" s="72">
        <v>0</v>
      </c>
      <c r="O16" s="73">
        <v>0</v>
      </c>
      <c r="P16" s="74">
        <v>0</v>
      </c>
      <c r="Q16" s="75">
        <f>SUM(N17:Q17)</f>
        <v>483</v>
      </c>
      <c r="R16" s="72">
        <v>0</v>
      </c>
      <c r="S16" s="73">
        <v>0</v>
      </c>
      <c r="T16" s="74">
        <v>0</v>
      </c>
      <c r="U16" s="75">
        <f>SUM(R17:U17)</f>
        <v>502</v>
      </c>
      <c r="V16" s="72">
        <v>0</v>
      </c>
      <c r="W16" s="73">
        <v>0</v>
      </c>
      <c r="X16" s="74">
        <v>0</v>
      </c>
      <c r="Y16" s="75">
        <f>SUM(V17:Y17)</f>
        <v>0</v>
      </c>
      <c r="Z16" s="144">
        <f t="shared" si="1"/>
        <v>0</v>
      </c>
      <c r="AA16" s="145">
        <f t="shared" si="0"/>
        <v>0</v>
      </c>
      <c r="AB16" s="146">
        <f t="shared" si="0"/>
        <v>0</v>
      </c>
    </row>
    <row r="17" spans="1:28" ht="15.75" customHeight="1">
      <c r="A17" s="280" t="s">
        <v>43</v>
      </c>
      <c r="B17" s="201">
        <v>87</v>
      </c>
      <c r="C17" s="79">
        <v>115</v>
      </c>
      <c r="D17" s="79">
        <v>130</v>
      </c>
      <c r="E17" s="80">
        <v>120</v>
      </c>
      <c r="F17" s="117">
        <v>119</v>
      </c>
      <c r="G17" s="79">
        <v>102</v>
      </c>
      <c r="H17" s="79">
        <v>84</v>
      </c>
      <c r="I17" s="80">
        <v>126</v>
      </c>
      <c r="J17" s="117">
        <v>93</v>
      </c>
      <c r="K17" s="79">
        <v>136</v>
      </c>
      <c r="L17" s="79">
        <v>102</v>
      </c>
      <c r="M17" s="80">
        <v>110</v>
      </c>
      <c r="N17" s="117">
        <v>127</v>
      </c>
      <c r="O17" s="79">
        <v>130</v>
      </c>
      <c r="P17" s="79">
        <v>130</v>
      </c>
      <c r="Q17" s="80">
        <v>96</v>
      </c>
      <c r="R17" s="117">
        <v>118</v>
      </c>
      <c r="S17" s="79">
        <v>128</v>
      </c>
      <c r="T17" s="79">
        <v>122</v>
      </c>
      <c r="U17" s="80">
        <v>134</v>
      </c>
      <c r="V17" s="117"/>
      <c r="W17" s="79"/>
      <c r="X17" s="79"/>
      <c r="Y17" s="80"/>
      <c r="Z17" s="255">
        <f>IF(SUM(B17:Y17)&lt;1," ",SUM(B17:Y17))</f>
        <v>2309</v>
      </c>
      <c r="AA17" s="256"/>
      <c r="AB17" s="257"/>
    </row>
    <row r="18" spans="1:28" ht="15.75" customHeight="1" thickBot="1">
      <c r="A18" s="281"/>
      <c r="B18" s="82" t="s">
        <v>11</v>
      </c>
      <c r="C18" s="83" t="s">
        <v>12</v>
      </c>
      <c r="D18" s="83" t="s">
        <v>44</v>
      </c>
      <c r="E18" s="84" t="s">
        <v>45</v>
      </c>
      <c r="F18" s="85" t="s">
        <v>46</v>
      </c>
      <c r="G18" s="83" t="s">
        <v>47</v>
      </c>
      <c r="H18" s="83" t="s">
        <v>48</v>
      </c>
      <c r="I18" s="86" t="s">
        <v>49</v>
      </c>
      <c r="J18" s="85" t="s">
        <v>50</v>
      </c>
      <c r="K18" s="83" t="s">
        <v>51</v>
      </c>
      <c r="L18" s="83" t="s">
        <v>52</v>
      </c>
      <c r="M18" s="84" t="s">
        <v>53</v>
      </c>
      <c r="N18" s="85" t="s">
        <v>54</v>
      </c>
      <c r="O18" s="83" t="s">
        <v>55</v>
      </c>
      <c r="P18" s="83" t="s">
        <v>56</v>
      </c>
      <c r="Q18" s="86" t="s">
        <v>57</v>
      </c>
      <c r="R18" s="85" t="s">
        <v>58</v>
      </c>
      <c r="S18" s="83" t="s">
        <v>59</v>
      </c>
      <c r="T18" s="83" t="s">
        <v>60</v>
      </c>
      <c r="U18" s="84" t="s">
        <v>61</v>
      </c>
      <c r="V18" s="85" t="s">
        <v>78</v>
      </c>
      <c r="W18" s="83" t="s">
        <v>79</v>
      </c>
      <c r="X18" s="83" t="s">
        <v>80</v>
      </c>
      <c r="Y18" s="86" t="s">
        <v>81</v>
      </c>
      <c r="Z18" s="258"/>
      <c r="AA18" s="259"/>
      <c r="AB18" s="260"/>
    </row>
    <row r="19" spans="1:28" ht="13.5" thickBot="1">
      <c r="A19" s="129"/>
      <c r="B19" s="87"/>
      <c r="C19" s="87"/>
      <c r="D19" s="87"/>
      <c r="E19" s="87"/>
      <c r="F19" s="167"/>
      <c r="G19" s="87"/>
      <c r="H19" s="87"/>
      <c r="I19" s="87"/>
      <c r="J19" s="167"/>
      <c r="K19" s="163"/>
      <c r="L19" s="163"/>
      <c r="M19" s="164"/>
      <c r="N19" s="167"/>
      <c r="O19" s="163"/>
      <c r="P19" s="163"/>
      <c r="Q19" s="163"/>
      <c r="R19" s="167"/>
      <c r="S19" s="163"/>
      <c r="T19" s="163"/>
      <c r="U19" s="164"/>
      <c r="V19" s="163"/>
      <c r="W19" s="163"/>
      <c r="X19" s="163"/>
      <c r="Y19" s="163"/>
      <c r="Z19" s="165"/>
      <c r="AA19" s="165"/>
      <c r="AB19" s="166"/>
    </row>
    <row r="20" spans="1:28" ht="15">
      <c r="A20" s="126" t="s">
        <v>204</v>
      </c>
      <c r="B20" s="88"/>
      <c r="C20" s="89"/>
      <c r="D20" s="89"/>
      <c r="E20" s="60"/>
      <c r="F20" s="130"/>
      <c r="G20" s="59"/>
      <c r="H20" s="59"/>
      <c r="I20" s="60"/>
      <c r="J20" s="130"/>
      <c r="K20" s="140"/>
      <c r="L20" s="140"/>
      <c r="M20" s="139"/>
      <c r="N20" s="130"/>
      <c r="O20" s="140"/>
      <c r="P20" s="140"/>
      <c r="Q20" s="139"/>
      <c r="R20" s="130"/>
      <c r="S20" s="140"/>
      <c r="T20" s="140"/>
      <c r="U20" s="139"/>
      <c r="V20" s="130"/>
      <c r="W20" s="140"/>
      <c r="X20" s="140"/>
      <c r="Y20" s="139"/>
      <c r="Z20" s="261"/>
      <c r="AA20" s="262"/>
      <c r="AB20" s="263"/>
    </row>
    <row r="21" spans="1:28" ht="12" customHeight="1">
      <c r="A21" s="203" t="s">
        <v>205</v>
      </c>
      <c r="B21" s="62">
        <v>1</v>
      </c>
      <c r="C21" s="63">
        <v>0</v>
      </c>
      <c r="D21" s="64">
        <v>4</v>
      </c>
      <c r="E21" s="65"/>
      <c r="F21" s="62">
        <v>2</v>
      </c>
      <c r="G21" s="63">
        <v>2</v>
      </c>
      <c r="H21" s="64">
        <v>8</v>
      </c>
      <c r="I21" s="65"/>
      <c r="J21" s="62">
        <v>0</v>
      </c>
      <c r="K21" s="63">
        <v>0</v>
      </c>
      <c r="L21" s="64">
        <v>8</v>
      </c>
      <c r="M21" s="65"/>
      <c r="N21" s="62">
        <v>1</v>
      </c>
      <c r="O21" s="63">
        <v>0</v>
      </c>
      <c r="P21" s="64">
        <v>4</v>
      </c>
      <c r="Q21" s="65"/>
      <c r="R21" s="62">
        <v>1</v>
      </c>
      <c r="S21" s="63">
        <v>1</v>
      </c>
      <c r="T21" s="64">
        <v>8</v>
      </c>
      <c r="U21" s="65"/>
      <c r="V21" s="62">
        <v>0</v>
      </c>
      <c r="W21" s="63">
        <v>0</v>
      </c>
      <c r="X21" s="64">
        <v>0</v>
      </c>
      <c r="Y21" s="65"/>
      <c r="Z21" s="142">
        <f>IF(B21+F21+J21+N21+R21+V21&lt;1,0,B21+F21+J21+N21+R21+V21)</f>
        <v>5</v>
      </c>
      <c r="AA21" s="141">
        <f aca="true" t="shared" si="2" ref="AA21:AB28">IF(C21+G21+K21+O21+S21+W21&lt;1,0,C21+G21+K21+O21+S21+W21)</f>
        <v>3</v>
      </c>
      <c r="AB21" s="143">
        <f t="shared" si="2"/>
        <v>32</v>
      </c>
    </row>
    <row r="22" spans="1:28" ht="12" customHeight="1">
      <c r="A22" s="203" t="s">
        <v>206</v>
      </c>
      <c r="B22" s="68">
        <v>0</v>
      </c>
      <c r="C22" s="63">
        <v>0</v>
      </c>
      <c r="D22" s="64">
        <v>4</v>
      </c>
      <c r="E22" s="65"/>
      <c r="F22" s="68">
        <v>0</v>
      </c>
      <c r="G22" s="63">
        <v>1</v>
      </c>
      <c r="H22" s="64">
        <v>8</v>
      </c>
      <c r="I22" s="65"/>
      <c r="J22" s="68">
        <v>1</v>
      </c>
      <c r="K22" s="63">
        <v>1</v>
      </c>
      <c r="L22" s="64">
        <v>8</v>
      </c>
      <c r="M22" s="65"/>
      <c r="N22" s="68">
        <v>1</v>
      </c>
      <c r="O22" s="63">
        <v>0</v>
      </c>
      <c r="P22" s="64">
        <v>4</v>
      </c>
      <c r="Q22" s="65"/>
      <c r="R22" s="68">
        <v>0</v>
      </c>
      <c r="S22" s="63">
        <v>2</v>
      </c>
      <c r="T22" s="64">
        <v>8</v>
      </c>
      <c r="U22" s="65"/>
      <c r="V22" s="68">
        <v>0</v>
      </c>
      <c r="W22" s="63">
        <v>0</v>
      </c>
      <c r="X22" s="64">
        <v>0</v>
      </c>
      <c r="Y22" s="65"/>
      <c r="Z22" s="142">
        <f aca="true" t="shared" si="3" ref="Z22:Z28">IF(B22+F22+J22+N22+R22+V22&lt;1,0,B22+F22+J22+N22+R22+V22)</f>
        <v>2</v>
      </c>
      <c r="AA22" s="141">
        <f t="shared" si="2"/>
        <v>4</v>
      </c>
      <c r="AB22" s="143">
        <f t="shared" si="2"/>
        <v>32</v>
      </c>
    </row>
    <row r="23" spans="1:28" ht="12" customHeight="1">
      <c r="A23" s="203" t="s">
        <v>207</v>
      </c>
      <c r="B23" s="68">
        <v>0</v>
      </c>
      <c r="C23" s="63">
        <v>2</v>
      </c>
      <c r="D23" s="64">
        <v>8</v>
      </c>
      <c r="E23" s="65"/>
      <c r="F23" s="68">
        <v>1</v>
      </c>
      <c r="G23" s="63">
        <v>1</v>
      </c>
      <c r="H23" s="64">
        <v>4</v>
      </c>
      <c r="I23" s="65"/>
      <c r="J23" s="68">
        <v>0</v>
      </c>
      <c r="K23" s="63">
        <v>1</v>
      </c>
      <c r="L23" s="64">
        <v>8</v>
      </c>
      <c r="M23" s="65"/>
      <c r="N23" s="68">
        <v>1</v>
      </c>
      <c r="O23" s="63">
        <v>1</v>
      </c>
      <c r="P23" s="64">
        <v>8</v>
      </c>
      <c r="Q23" s="65"/>
      <c r="R23" s="68">
        <v>1</v>
      </c>
      <c r="S23" s="63">
        <v>0</v>
      </c>
      <c r="T23" s="64">
        <v>4</v>
      </c>
      <c r="U23" s="65"/>
      <c r="V23" s="68">
        <v>0</v>
      </c>
      <c r="W23" s="63">
        <v>0</v>
      </c>
      <c r="X23" s="64">
        <v>0</v>
      </c>
      <c r="Y23" s="65"/>
      <c r="Z23" s="142">
        <f t="shared" si="3"/>
        <v>3</v>
      </c>
      <c r="AA23" s="141">
        <f t="shared" si="2"/>
        <v>5</v>
      </c>
      <c r="AB23" s="143">
        <f t="shared" si="2"/>
        <v>32</v>
      </c>
    </row>
    <row r="24" spans="1:28" ht="12" customHeight="1">
      <c r="A24" s="203" t="s">
        <v>208</v>
      </c>
      <c r="B24" s="68">
        <v>1</v>
      </c>
      <c r="C24" s="69">
        <v>2</v>
      </c>
      <c r="D24" s="64">
        <v>8</v>
      </c>
      <c r="E24" s="65"/>
      <c r="F24" s="68">
        <v>0</v>
      </c>
      <c r="G24" s="69">
        <v>0</v>
      </c>
      <c r="H24" s="64">
        <v>4</v>
      </c>
      <c r="I24" s="65"/>
      <c r="J24" s="68">
        <v>0</v>
      </c>
      <c r="K24" s="69">
        <v>2</v>
      </c>
      <c r="L24" s="64">
        <v>8</v>
      </c>
      <c r="M24" s="65"/>
      <c r="N24" s="68">
        <v>1</v>
      </c>
      <c r="O24" s="69">
        <v>2</v>
      </c>
      <c r="P24" s="64">
        <v>8</v>
      </c>
      <c r="Q24" s="65"/>
      <c r="R24" s="68">
        <v>0</v>
      </c>
      <c r="S24" s="69">
        <v>0</v>
      </c>
      <c r="T24" s="64">
        <v>4</v>
      </c>
      <c r="U24" s="65"/>
      <c r="V24" s="68">
        <v>0</v>
      </c>
      <c r="W24" s="69">
        <v>0</v>
      </c>
      <c r="X24" s="64">
        <v>0</v>
      </c>
      <c r="Y24" s="65"/>
      <c r="Z24" s="142">
        <f t="shared" si="3"/>
        <v>2</v>
      </c>
      <c r="AA24" s="141">
        <f t="shared" si="2"/>
        <v>6</v>
      </c>
      <c r="AB24" s="143">
        <f t="shared" si="2"/>
        <v>32</v>
      </c>
    </row>
    <row r="25" spans="1:28" ht="12" customHeight="1">
      <c r="A25" s="203" t="s">
        <v>209</v>
      </c>
      <c r="B25" s="68">
        <v>1</v>
      </c>
      <c r="C25" s="63">
        <v>1</v>
      </c>
      <c r="D25" s="64">
        <v>8</v>
      </c>
      <c r="E25" s="70" t="str">
        <f>IF(SUM(D21:D28)=40," ",SUM(D21:D28)-40)</f>
        <v> </v>
      </c>
      <c r="F25" s="68">
        <v>2</v>
      </c>
      <c r="G25" s="63">
        <v>2</v>
      </c>
      <c r="H25" s="64">
        <v>8</v>
      </c>
      <c r="I25" s="70" t="str">
        <f>IF(SUM(H21:H28)=40," ",SUM(H21:H28)-40)</f>
        <v> </v>
      </c>
      <c r="J25" s="68">
        <v>0</v>
      </c>
      <c r="K25" s="63">
        <v>1</v>
      </c>
      <c r="L25" s="64">
        <v>4</v>
      </c>
      <c r="M25" s="70" t="str">
        <f>IF(SUM(L21:L28)=40," ",SUM(L21:L28)-40)</f>
        <v> </v>
      </c>
      <c r="N25" s="68">
        <v>1</v>
      </c>
      <c r="O25" s="63">
        <v>3</v>
      </c>
      <c r="P25" s="64">
        <v>8</v>
      </c>
      <c r="Q25" s="70" t="str">
        <f>IF(SUM(P21:P28)=40," ",SUM(P21:P28)-40)</f>
        <v> </v>
      </c>
      <c r="R25" s="68">
        <v>1</v>
      </c>
      <c r="S25" s="63">
        <v>2</v>
      </c>
      <c r="T25" s="64">
        <v>8</v>
      </c>
      <c r="U25" s="70" t="str">
        <f>IF(SUM(T21:T28)=40," ",SUM(T21:T28)-40)</f>
        <v> </v>
      </c>
      <c r="V25" s="68">
        <v>0</v>
      </c>
      <c r="W25" s="63">
        <v>0</v>
      </c>
      <c r="X25" s="64">
        <v>0</v>
      </c>
      <c r="Y25" s="70">
        <f>IF(SUM(X21:X28)=40," ",SUM(X21:X28)-40)</f>
        <v>-40</v>
      </c>
      <c r="Z25" s="142">
        <f t="shared" si="3"/>
        <v>5</v>
      </c>
      <c r="AA25" s="141">
        <f t="shared" si="2"/>
        <v>9</v>
      </c>
      <c r="AB25" s="143">
        <f t="shared" si="2"/>
        <v>36</v>
      </c>
    </row>
    <row r="26" spans="1:28" ht="12" customHeight="1">
      <c r="A26" s="203" t="s">
        <v>210</v>
      </c>
      <c r="B26" s="68">
        <v>2</v>
      </c>
      <c r="C26" s="63">
        <v>2</v>
      </c>
      <c r="D26" s="64">
        <v>8</v>
      </c>
      <c r="E26" s="65"/>
      <c r="F26" s="68">
        <v>1</v>
      </c>
      <c r="G26" s="63">
        <v>1</v>
      </c>
      <c r="H26" s="64">
        <v>8</v>
      </c>
      <c r="I26" s="65"/>
      <c r="J26" s="68">
        <v>1</v>
      </c>
      <c r="K26" s="63">
        <v>1</v>
      </c>
      <c r="L26" s="64">
        <v>4</v>
      </c>
      <c r="M26" s="65"/>
      <c r="N26" s="68">
        <v>1</v>
      </c>
      <c r="O26" s="63">
        <v>2</v>
      </c>
      <c r="P26" s="64">
        <v>8</v>
      </c>
      <c r="Q26" s="65"/>
      <c r="R26" s="68">
        <v>0</v>
      </c>
      <c r="S26" s="63">
        <v>4</v>
      </c>
      <c r="T26" s="64">
        <v>8</v>
      </c>
      <c r="U26" s="65"/>
      <c r="V26" s="68">
        <v>0</v>
      </c>
      <c r="W26" s="63">
        <v>0</v>
      </c>
      <c r="X26" s="64">
        <v>0</v>
      </c>
      <c r="Y26" s="65"/>
      <c r="Z26" s="142">
        <f t="shared" si="3"/>
        <v>5</v>
      </c>
      <c r="AA26" s="141">
        <f t="shared" si="2"/>
        <v>10</v>
      </c>
      <c r="AB26" s="143">
        <f t="shared" si="2"/>
        <v>36</v>
      </c>
    </row>
    <row r="27" spans="1:28" ht="12" customHeight="1">
      <c r="A27" s="127"/>
      <c r="B27" s="62">
        <v>0</v>
      </c>
      <c r="C27" s="63">
        <v>0</v>
      </c>
      <c r="D27" s="64">
        <v>0</v>
      </c>
      <c r="E27" s="71">
        <f>E28</f>
        <v>445</v>
      </c>
      <c r="F27" s="62">
        <v>0</v>
      </c>
      <c r="G27" s="63">
        <v>0</v>
      </c>
      <c r="H27" s="64">
        <v>0</v>
      </c>
      <c r="I27" s="71">
        <f>E27+I28</f>
        <v>874</v>
      </c>
      <c r="J27" s="62">
        <v>0</v>
      </c>
      <c r="K27" s="63">
        <v>0</v>
      </c>
      <c r="L27" s="64">
        <v>0</v>
      </c>
      <c r="M27" s="71">
        <f>I27+M28</f>
        <v>1247</v>
      </c>
      <c r="N27" s="216">
        <v>0</v>
      </c>
      <c r="O27" s="114">
        <v>0</v>
      </c>
      <c r="P27" s="64">
        <v>0</v>
      </c>
      <c r="Q27" s="71">
        <f>M27+Q28</f>
        <v>1710</v>
      </c>
      <c r="R27" s="62">
        <v>0</v>
      </c>
      <c r="S27" s="63">
        <v>0</v>
      </c>
      <c r="T27" s="64">
        <v>0</v>
      </c>
      <c r="U27" s="71">
        <f>Q27+U28</f>
        <v>2133</v>
      </c>
      <c r="V27" s="62">
        <v>0</v>
      </c>
      <c r="W27" s="63">
        <v>0</v>
      </c>
      <c r="X27" s="64">
        <v>0</v>
      </c>
      <c r="Y27" s="71">
        <f>U27+Y28</f>
        <v>2133</v>
      </c>
      <c r="Z27" s="142">
        <f t="shared" si="3"/>
        <v>0</v>
      </c>
      <c r="AA27" s="141">
        <f t="shared" si="2"/>
        <v>0</v>
      </c>
      <c r="AB27" s="143">
        <f t="shared" si="2"/>
        <v>0</v>
      </c>
    </row>
    <row r="28" spans="1:28" ht="12" customHeight="1" thickBot="1">
      <c r="A28" s="128"/>
      <c r="B28" s="72">
        <v>0</v>
      </c>
      <c r="C28" s="73">
        <v>0</v>
      </c>
      <c r="D28" s="74">
        <v>0</v>
      </c>
      <c r="E28" s="75">
        <f>SUM(B29:E29)</f>
        <v>445</v>
      </c>
      <c r="F28" s="72">
        <v>0</v>
      </c>
      <c r="G28" s="73">
        <v>0</v>
      </c>
      <c r="H28" s="74">
        <v>0</v>
      </c>
      <c r="I28" s="75">
        <f>SUM(F29:I29)</f>
        <v>429</v>
      </c>
      <c r="J28" s="72">
        <v>0</v>
      </c>
      <c r="K28" s="73">
        <v>0</v>
      </c>
      <c r="L28" s="74">
        <v>0</v>
      </c>
      <c r="M28" s="75">
        <f>SUM(J29:M29)</f>
        <v>373</v>
      </c>
      <c r="N28" s="72">
        <v>0</v>
      </c>
      <c r="O28" s="73">
        <v>0</v>
      </c>
      <c r="P28" s="74">
        <v>0</v>
      </c>
      <c r="Q28" s="75">
        <f>SUM(N29:Q29)</f>
        <v>463</v>
      </c>
      <c r="R28" s="72">
        <v>0</v>
      </c>
      <c r="S28" s="73">
        <v>0</v>
      </c>
      <c r="T28" s="74">
        <v>0</v>
      </c>
      <c r="U28" s="75">
        <f>SUM(R29:U29)</f>
        <v>423</v>
      </c>
      <c r="V28" s="72">
        <v>0</v>
      </c>
      <c r="W28" s="73">
        <v>0</v>
      </c>
      <c r="X28" s="74">
        <v>0</v>
      </c>
      <c r="Y28" s="75">
        <f>SUM(V29:Y29)</f>
        <v>0</v>
      </c>
      <c r="Z28" s="144">
        <f t="shared" si="3"/>
        <v>0</v>
      </c>
      <c r="AA28" s="145">
        <f t="shared" si="2"/>
        <v>0</v>
      </c>
      <c r="AB28" s="146">
        <f t="shared" si="2"/>
        <v>0</v>
      </c>
    </row>
    <row r="29" spans="1:28" ht="15.75" customHeight="1">
      <c r="A29" s="280" t="s">
        <v>43</v>
      </c>
      <c r="B29" s="117">
        <v>120</v>
      </c>
      <c r="C29" s="79">
        <v>123</v>
      </c>
      <c r="D29" s="79">
        <v>112</v>
      </c>
      <c r="E29" s="80">
        <v>90</v>
      </c>
      <c r="F29" s="117">
        <v>108</v>
      </c>
      <c r="G29" s="79">
        <v>107</v>
      </c>
      <c r="H29" s="79">
        <v>116</v>
      </c>
      <c r="I29" s="80">
        <v>98</v>
      </c>
      <c r="J29" s="117">
        <v>92</v>
      </c>
      <c r="K29" s="79">
        <v>118</v>
      </c>
      <c r="L29" s="79">
        <v>84</v>
      </c>
      <c r="M29" s="80">
        <v>79</v>
      </c>
      <c r="N29" s="117">
        <v>104</v>
      </c>
      <c r="O29" s="79">
        <v>104</v>
      </c>
      <c r="P29" s="79">
        <v>132</v>
      </c>
      <c r="Q29" s="80">
        <v>123</v>
      </c>
      <c r="R29" s="117">
        <v>101</v>
      </c>
      <c r="S29" s="79">
        <v>104</v>
      </c>
      <c r="T29" s="79">
        <v>124</v>
      </c>
      <c r="U29" s="80">
        <v>94</v>
      </c>
      <c r="V29" s="117"/>
      <c r="W29" s="79"/>
      <c r="X29" s="79"/>
      <c r="Y29" s="80"/>
      <c r="Z29" s="255">
        <f>IF(SUM(B29:Y29)&lt;1," ",SUM(B29:Y29))</f>
        <v>2133</v>
      </c>
      <c r="AA29" s="256"/>
      <c r="AB29" s="257"/>
    </row>
    <row r="30" spans="1:28" ht="15.75" customHeight="1" thickBot="1">
      <c r="A30" s="281"/>
      <c r="B30" s="82" t="s">
        <v>11</v>
      </c>
      <c r="C30" s="83" t="s">
        <v>12</v>
      </c>
      <c r="D30" s="83" t="s">
        <v>44</v>
      </c>
      <c r="E30" s="84" t="s">
        <v>45</v>
      </c>
      <c r="F30" s="85" t="s">
        <v>46</v>
      </c>
      <c r="G30" s="83" t="s">
        <v>47</v>
      </c>
      <c r="H30" s="83" t="s">
        <v>48</v>
      </c>
      <c r="I30" s="86" t="s">
        <v>49</v>
      </c>
      <c r="J30" s="85" t="s">
        <v>50</v>
      </c>
      <c r="K30" s="83" t="s">
        <v>51</v>
      </c>
      <c r="L30" s="83" t="s">
        <v>52</v>
      </c>
      <c r="M30" s="84" t="s">
        <v>53</v>
      </c>
      <c r="N30" s="85" t="s">
        <v>54</v>
      </c>
      <c r="O30" s="83" t="s">
        <v>55</v>
      </c>
      <c r="P30" s="83" t="s">
        <v>56</v>
      </c>
      <c r="Q30" s="86" t="s">
        <v>57</v>
      </c>
      <c r="R30" s="85" t="s">
        <v>58</v>
      </c>
      <c r="S30" s="83" t="s">
        <v>59</v>
      </c>
      <c r="T30" s="83" t="s">
        <v>60</v>
      </c>
      <c r="U30" s="84" t="s">
        <v>61</v>
      </c>
      <c r="V30" s="85" t="s">
        <v>78</v>
      </c>
      <c r="W30" s="83" t="s">
        <v>79</v>
      </c>
      <c r="X30" s="83" t="s">
        <v>80</v>
      </c>
      <c r="Y30" s="86" t="s">
        <v>81</v>
      </c>
      <c r="Z30" s="258"/>
      <c r="AA30" s="259"/>
      <c r="AB30" s="260"/>
    </row>
    <row r="31" spans="1:28" ht="13.5" thickBot="1">
      <c r="A31" s="129"/>
      <c r="B31" s="87"/>
      <c r="C31" s="87"/>
      <c r="D31" s="87"/>
      <c r="E31" s="87"/>
      <c r="F31" s="167"/>
      <c r="G31" s="87"/>
      <c r="H31" s="87"/>
      <c r="I31" s="87"/>
      <c r="J31" s="167"/>
      <c r="K31" s="163"/>
      <c r="L31" s="163"/>
      <c r="M31" s="164"/>
      <c r="N31" s="167"/>
      <c r="O31" s="163"/>
      <c r="P31" s="163"/>
      <c r="Q31" s="163"/>
      <c r="R31" s="167"/>
      <c r="S31" s="163"/>
      <c r="T31" s="163"/>
      <c r="U31" s="164"/>
      <c r="V31" s="163"/>
      <c r="W31" s="163"/>
      <c r="X31" s="163"/>
      <c r="Y31" s="163"/>
      <c r="Z31" s="165"/>
      <c r="AA31" s="165"/>
      <c r="AB31" s="166"/>
    </row>
    <row r="32" spans="1:28" ht="15">
      <c r="A32" s="126" t="s">
        <v>211</v>
      </c>
      <c r="B32" s="88"/>
      <c r="C32" s="89"/>
      <c r="D32" s="89"/>
      <c r="E32" s="60"/>
      <c r="F32" s="130"/>
      <c r="G32" s="59"/>
      <c r="H32" s="59"/>
      <c r="I32" s="60"/>
      <c r="J32" s="130"/>
      <c r="K32" s="140"/>
      <c r="L32" s="140"/>
      <c r="M32" s="139"/>
      <c r="N32" s="130"/>
      <c r="O32" s="140"/>
      <c r="P32" s="140"/>
      <c r="Q32" s="139"/>
      <c r="R32" s="130"/>
      <c r="S32" s="140"/>
      <c r="T32" s="140"/>
      <c r="U32" s="139"/>
      <c r="V32" s="130"/>
      <c r="W32" s="140"/>
      <c r="X32" s="140"/>
      <c r="Y32" s="139"/>
      <c r="Z32" s="261"/>
      <c r="AA32" s="262"/>
      <c r="AB32" s="263"/>
    </row>
    <row r="33" spans="1:28" ht="12" customHeight="1">
      <c r="A33" s="203" t="s">
        <v>212</v>
      </c>
      <c r="B33" s="62">
        <v>2</v>
      </c>
      <c r="C33" s="63">
        <v>0</v>
      </c>
      <c r="D33" s="64">
        <v>6</v>
      </c>
      <c r="E33" s="65"/>
      <c r="F33" s="62">
        <v>0</v>
      </c>
      <c r="G33" s="63">
        <v>0</v>
      </c>
      <c r="H33" s="64">
        <v>2</v>
      </c>
      <c r="I33" s="65"/>
      <c r="J33" s="62">
        <v>1</v>
      </c>
      <c r="K33" s="63">
        <v>0</v>
      </c>
      <c r="L33" s="64">
        <v>4</v>
      </c>
      <c r="M33" s="65"/>
      <c r="N33" s="62">
        <v>1</v>
      </c>
      <c r="O33" s="63">
        <v>1</v>
      </c>
      <c r="P33" s="64">
        <v>8</v>
      </c>
      <c r="Q33" s="65"/>
      <c r="R33" s="62">
        <v>3</v>
      </c>
      <c r="S33" s="63">
        <v>2</v>
      </c>
      <c r="T33" s="64">
        <v>8</v>
      </c>
      <c r="U33" s="65"/>
      <c r="V33" s="62">
        <v>0</v>
      </c>
      <c r="W33" s="63">
        <v>0</v>
      </c>
      <c r="X33" s="64">
        <v>0</v>
      </c>
      <c r="Y33" s="65"/>
      <c r="Z33" s="142">
        <f>IF(B33+F33+J33+N33+R33+V33&lt;1,0,B33+F33+J33+N33+R33+V33)</f>
        <v>7</v>
      </c>
      <c r="AA33" s="141">
        <f aca="true" t="shared" si="4" ref="AA33:AB40">IF(C33+G33+K33+O33+S33+W33&lt;1,0,C33+G33+K33+O33+S33+W33)</f>
        <v>3</v>
      </c>
      <c r="AB33" s="143">
        <f t="shared" si="4"/>
        <v>28</v>
      </c>
    </row>
    <row r="34" spans="1:28" ht="12" customHeight="1">
      <c r="A34" s="203" t="s">
        <v>213</v>
      </c>
      <c r="B34" s="68">
        <v>0</v>
      </c>
      <c r="C34" s="63">
        <v>0</v>
      </c>
      <c r="D34" s="64">
        <v>4</v>
      </c>
      <c r="E34" s="65"/>
      <c r="F34" s="68">
        <v>0</v>
      </c>
      <c r="G34" s="63">
        <v>2</v>
      </c>
      <c r="H34" s="64">
        <v>8</v>
      </c>
      <c r="I34" s="65"/>
      <c r="J34" s="68">
        <v>1</v>
      </c>
      <c r="K34" s="63">
        <v>1</v>
      </c>
      <c r="L34" s="64">
        <v>8</v>
      </c>
      <c r="M34" s="65"/>
      <c r="N34" s="68">
        <v>0</v>
      </c>
      <c r="O34" s="63">
        <v>0</v>
      </c>
      <c r="P34" s="64">
        <v>4</v>
      </c>
      <c r="Q34" s="65"/>
      <c r="R34" s="68">
        <v>0</v>
      </c>
      <c r="S34" s="63">
        <v>0</v>
      </c>
      <c r="T34" s="64">
        <v>4</v>
      </c>
      <c r="U34" s="65"/>
      <c r="V34" s="68">
        <v>0</v>
      </c>
      <c r="W34" s="63">
        <v>0</v>
      </c>
      <c r="X34" s="64">
        <v>0</v>
      </c>
      <c r="Y34" s="65"/>
      <c r="Z34" s="142">
        <f aca="true" t="shared" si="5" ref="Z34:Z40">IF(B34+F34+J34+N34+R34+V34&lt;1,0,B34+F34+J34+N34+R34+V34)</f>
        <v>1</v>
      </c>
      <c r="AA34" s="141">
        <f t="shared" si="4"/>
        <v>3</v>
      </c>
      <c r="AB34" s="143">
        <f t="shared" si="4"/>
        <v>28</v>
      </c>
    </row>
    <row r="35" spans="1:28" ht="12" customHeight="1">
      <c r="A35" s="203" t="s">
        <v>214</v>
      </c>
      <c r="B35" s="68">
        <v>1</v>
      </c>
      <c r="C35" s="63">
        <v>1</v>
      </c>
      <c r="D35" s="64">
        <v>8</v>
      </c>
      <c r="E35" s="65"/>
      <c r="F35" s="68">
        <v>0</v>
      </c>
      <c r="G35" s="63">
        <v>3</v>
      </c>
      <c r="H35" s="64">
        <v>8</v>
      </c>
      <c r="I35" s="65"/>
      <c r="J35" s="68">
        <v>0</v>
      </c>
      <c r="K35" s="63">
        <v>0</v>
      </c>
      <c r="L35" s="64">
        <v>0</v>
      </c>
      <c r="M35" s="65"/>
      <c r="N35" s="68">
        <v>1</v>
      </c>
      <c r="O35" s="63">
        <v>3</v>
      </c>
      <c r="P35" s="64">
        <v>8</v>
      </c>
      <c r="Q35" s="65"/>
      <c r="R35" s="68">
        <v>2</v>
      </c>
      <c r="S35" s="63">
        <v>1</v>
      </c>
      <c r="T35" s="64">
        <v>8</v>
      </c>
      <c r="U35" s="65"/>
      <c r="V35" s="68">
        <v>0</v>
      </c>
      <c r="W35" s="63">
        <v>0</v>
      </c>
      <c r="X35" s="64">
        <v>0</v>
      </c>
      <c r="Y35" s="65"/>
      <c r="Z35" s="142">
        <f t="shared" si="5"/>
        <v>4</v>
      </c>
      <c r="AA35" s="141">
        <f t="shared" si="4"/>
        <v>8</v>
      </c>
      <c r="AB35" s="143">
        <f t="shared" si="4"/>
        <v>32</v>
      </c>
    </row>
    <row r="36" spans="1:28" ht="12" customHeight="1">
      <c r="A36" s="203" t="s">
        <v>215</v>
      </c>
      <c r="B36" s="68">
        <v>2</v>
      </c>
      <c r="C36" s="69">
        <v>0</v>
      </c>
      <c r="D36" s="64">
        <v>4</v>
      </c>
      <c r="E36" s="65"/>
      <c r="F36" s="68">
        <v>0</v>
      </c>
      <c r="G36" s="69">
        <v>0</v>
      </c>
      <c r="H36" s="64">
        <v>0</v>
      </c>
      <c r="I36" s="65"/>
      <c r="J36" s="68">
        <v>0</v>
      </c>
      <c r="K36" s="69">
        <v>2</v>
      </c>
      <c r="L36" s="64">
        <v>8</v>
      </c>
      <c r="M36" s="65"/>
      <c r="N36" s="68">
        <v>1</v>
      </c>
      <c r="O36" s="69">
        <v>1</v>
      </c>
      <c r="P36" s="64">
        <v>8</v>
      </c>
      <c r="Q36" s="65"/>
      <c r="R36" s="68">
        <v>1</v>
      </c>
      <c r="S36" s="69">
        <v>0</v>
      </c>
      <c r="T36" s="64">
        <v>4</v>
      </c>
      <c r="U36" s="65"/>
      <c r="V36" s="68">
        <v>0</v>
      </c>
      <c r="W36" s="69">
        <v>0</v>
      </c>
      <c r="X36" s="64">
        <v>0</v>
      </c>
      <c r="Y36" s="65"/>
      <c r="Z36" s="142">
        <f t="shared" si="5"/>
        <v>4</v>
      </c>
      <c r="AA36" s="141">
        <f t="shared" si="4"/>
        <v>3</v>
      </c>
      <c r="AB36" s="143">
        <f t="shared" si="4"/>
        <v>24</v>
      </c>
    </row>
    <row r="37" spans="1:28" ht="12" customHeight="1">
      <c r="A37" s="250" t="s">
        <v>216</v>
      </c>
      <c r="B37" s="68">
        <v>0</v>
      </c>
      <c r="C37" s="63">
        <v>1</v>
      </c>
      <c r="D37" s="64">
        <v>6</v>
      </c>
      <c r="E37" s="70" t="str">
        <f>IF(SUM(D33:D40)=40," ",SUM(D33:D40)-40)</f>
        <v> </v>
      </c>
      <c r="F37" s="68">
        <v>0</v>
      </c>
      <c r="G37" s="63">
        <v>2</v>
      </c>
      <c r="H37" s="64">
        <v>6</v>
      </c>
      <c r="I37" s="70" t="str">
        <f>IF(SUM(H33:H40)=40," ",SUM(H33:H40)-40)</f>
        <v> </v>
      </c>
      <c r="J37" s="68">
        <v>0</v>
      </c>
      <c r="K37" s="63">
        <v>1</v>
      </c>
      <c r="L37" s="64">
        <v>8</v>
      </c>
      <c r="M37" s="70" t="str">
        <f>IF(SUM(L33:L40)=40," ",SUM(L33:L40)-40)</f>
        <v> </v>
      </c>
      <c r="N37" s="68">
        <v>0</v>
      </c>
      <c r="O37" s="63">
        <v>0</v>
      </c>
      <c r="P37" s="64">
        <v>8</v>
      </c>
      <c r="Q37" s="70" t="str">
        <f>IF(SUM(P33:P40)=40," ",SUM(P33:P40)-40)</f>
        <v> </v>
      </c>
      <c r="R37" s="68">
        <v>0</v>
      </c>
      <c r="S37" s="63">
        <v>0</v>
      </c>
      <c r="T37" s="64">
        <v>0</v>
      </c>
      <c r="U37" s="70" t="str">
        <f>IF(SUM(T33:T40)=40," ",SUM(T33:T40)-40)</f>
        <v> </v>
      </c>
      <c r="V37" s="68">
        <v>0</v>
      </c>
      <c r="W37" s="63">
        <v>0</v>
      </c>
      <c r="X37" s="64">
        <v>0</v>
      </c>
      <c r="Y37" s="70">
        <f>IF(SUM(X33:X40)=40," ",SUM(X33:X40)-40)</f>
        <v>-40</v>
      </c>
      <c r="Z37" s="142">
        <f t="shared" si="5"/>
        <v>0</v>
      </c>
      <c r="AA37" s="141">
        <f t="shared" si="4"/>
        <v>4</v>
      </c>
      <c r="AB37" s="143">
        <f t="shared" si="4"/>
        <v>28</v>
      </c>
    </row>
    <row r="38" spans="1:28" ht="12" customHeight="1">
      <c r="A38" s="203" t="s">
        <v>217</v>
      </c>
      <c r="B38" s="68">
        <v>0</v>
      </c>
      <c r="C38" s="63">
        <v>0</v>
      </c>
      <c r="D38" s="64">
        <v>4</v>
      </c>
      <c r="E38" s="65"/>
      <c r="F38" s="68">
        <v>0</v>
      </c>
      <c r="G38" s="63">
        <v>2</v>
      </c>
      <c r="H38" s="64">
        <v>8</v>
      </c>
      <c r="I38" s="65"/>
      <c r="J38" s="68">
        <v>0</v>
      </c>
      <c r="K38" s="63">
        <v>0</v>
      </c>
      <c r="L38" s="64">
        <v>8</v>
      </c>
      <c r="M38" s="65"/>
      <c r="N38" s="68">
        <v>0</v>
      </c>
      <c r="O38" s="63">
        <v>0</v>
      </c>
      <c r="P38" s="64">
        <v>0</v>
      </c>
      <c r="Q38" s="65"/>
      <c r="R38" s="68">
        <v>4</v>
      </c>
      <c r="S38" s="63">
        <v>1</v>
      </c>
      <c r="T38" s="64">
        <v>8</v>
      </c>
      <c r="U38" s="65"/>
      <c r="V38" s="68">
        <v>0</v>
      </c>
      <c r="W38" s="63">
        <v>0</v>
      </c>
      <c r="X38" s="64">
        <v>0</v>
      </c>
      <c r="Y38" s="65"/>
      <c r="Z38" s="142">
        <f t="shared" si="5"/>
        <v>4</v>
      </c>
      <c r="AA38" s="141">
        <f t="shared" si="4"/>
        <v>3</v>
      </c>
      <c r="AB38" s="143">
        <f t="shared" si="4"/>
        <v>28</v>
      </c>
    </row>
    <row r="39" spans="1:28" ht="12" customHeight="1">
      <c r="A39" s="203" t="s">
        <v>218</v>
      </c>
      <c r="B39" s="62">
        <v>0</v>
      </c>
      <c r="C39" s="63">
        <v>1</v>
      </c>
      <c r="D39" s="64">
        <v>8</v>
      </c>
      <c r="E39" s="71">
        <f>E40</f>
        <v>354</v>
      </c>
      <c r="F39" s="62">
        <v>1</v>
      </c>
      <c r="G39" s="63">
        <v>2</v>
      </c>
      <c r="H39" s="64">
        <v>8</v>
      </c>
      <c r="I39" s="71">
        <f>E39+I40</f>
        <v>739</v>
      </c>
      <c r="J39" s="62">
        <v>0</v>
      </c>
      <c r="K39" s="63">
        <v>1</v>
      </c>
      <c r="L39" s="64">
        <v>4</v>
      </c>
      <c r="M39" s="71">
        <f>I39+M40</f>
        <v>1100</v>
      </c>
      <c r="N39" s="216">
        <v>0</v>
      </c>
      <c r="O39" s="114">
        <v>3</v>
      </c>
      <c r="P39" s="64">
        <v>4</v>
      </c>
      <c r="Q39" s="71">
        <f>M39+Q40</f>
        <v>1473</v>
      </c>
      <c r="R39" s="62">
        <v>1</v>
      </c>
      <c r="S39" s="63">
        <v>2</v>
      </c>
      <c r="T39" s="64">
        <v>8</v>
      </c>
      <c r="U39" s="71">
        <f>Q39+U40</f>
        <v>1927</v>
      </c>
      <c r="V39" s="62">
        <v>0</v>
      </c>
      <c r="W39" s="63">
        <v>0</v>
      </c>
      <c r="X39" s="64">
        <v>0</v>
      </c>
      <c r="Y39" s="71">
        <f>U39+Y40</f>
        <v>1927</v>
      </c>
      <c r="Z39" s="142">
        <f t="shared" si="5"/>
        <v>2</v>
      </c>
      <c r="AA39" s="141">
        <f t="shared" si="4"/>
        <v>9</v>
      </c>
      <c r="AB39" s="143">
        <f t="shared" si="4"/>
        <v>32</v>
      </c>
    </row>
    <row r="40" spans="1:28" ht="12" customHeight="1" thickBot="1">
      <c r="A40" s="128"/>
      <c r="B40" s="72">
        <v>0</v>
      </c>
      <c r="C40" s="73">
        <v>0</v>
      </c>
      <c r="D40" s="74">
        <v>0</v>
      </c>
      <c r="E40" s="75">
        <f>SUM(B41:E41)</f>
        <v>354</v>
      </c>
      <c r="F40" s="72">
        <v>0</v>
      </c>
      <c r="G40" s="73">
        <v>0</v>
      </c>
      <c r="H40" s="74">
        <v>0</v>
      </c>
      <c r="I40" s="75">
        <f>SUM(F41:I41)</f>
        <v>385</v>
      </c>
      <c r="J40" s="72">
        <v>0</v>
      </c>
      <c r="K40" s="73">
        <v>0</v>
      </c>
      <c r="L40" s="74">
        <v>0</v>
      </c>
      <c r="M40" s="75">
        <f>SUM(J41:M41)</f>
        <v>361</v>
      </c>
      <c r="N40" s="72">
        <v>0</v>
      </c>
      <c r="O40" s="73">
        <v>0</v>
      </c>
      <c r="P40" s="74">
        <v>0</v>
      </c>
      <c r="Q40" s="75">
        <f>SUM(N41:Q41)</f>
        <v>373</v>
      </c>
      <c r="R40" s="72">
        <v>0</v>
      </c>
      <c r="S40" s="73">
        <v>0</v>
      </c>
      <c r="T40" s="74">
        <v>0</v>
      </c>
      <c r="U40" s="75">
        <f>SUM(R41:U41)</f>
        <v>454</v>
      </c>
      <c r="V40" s="72">
        <v>0</v>
      </c>
      <c r="W40" s="73">
        <v>0</v>
      </c>
      <c r="X40" s="74">
        <v>0</v>
      </c>
      <c r="Y40" s="75">
        <f>SUM(V41:Y41)</f>
        <v>0</v>
      </c>
      <c r="Z40" s="144">
        <f t="shared" si="5"/>
        <v>0</v>
      </c>
      <c r="AA40" s="145">
        <f t="shared" si="4"/>
        <v>0</v>
      </c>
      <c r="AB40" s="146">
        <f t="shared" si="4"/>
        <v>0</v>
      </c>
    </row>
    <row r="41" spans="1:28" ht="15.75" customHeight="1">
      <c r="A41" s="280" t="s">
        <v>43</v>
      </c>
      <c r="B41" s="117">
        <v>97</v>
      </c>
      <c r="C41" s="79">
        <v>111</v>
      </c>
      <c r="D41" s="79">
        <v>71</v>
      </c>
      <c r="E41" s="80">
        <v>75</v>
      </c>
      <c r="F41" s="117">
        <v>84</v>
      </c>
      <c r="G41" s="79">
        <v>83</v>
      </c>
      <c r="H41" s="79">
        <v>106</v>
      </c>
      <c r="I41" s="80">
        <v>112</v>
      </c>
      <c r="J41" s="117">
        <v>84</v>
      </c>
      <c r="K41" s="79">
        <v>86</v>
      </c>
      <c r="L41" s="79">
        <v>84</v>
      </c>
      <c r="M41" s="80">
        <v>107</v>
      </c>
      <c r="N41" s="117">
        <v>74</v>
      </c>
      <c r="O41" s="79">
        <v>98</v>
      </c>
      <c r="P41" s="79">
        <v>103</v>
      </c>
      <c r="Q41" s="80">
        <v>98</v>
      </c>
      <c r="R41" s="117">
        <v>82</v>
      </c>
      <c r="S41" s="79">
        <v>131</v>
      </c>
      <c r="T41" s="79">
        <v>120</v>
      </c>
      <c r="U41" s="80">
        <v>121</v>
      </c>
      <c r="V41" s="117"/>
      <c r="W41" s="79"/>
      <c r="X41" s="79"/>
      <c r="Y41" s="80"/>
      <c r="Z41" s="255">
        <f>IF(SUM(B41:Y41)&lt;1," ",SUM(B41:Y41))</f>
        <v>1927</v>
      </c>
      <c r="AA41" s="256"/>
      <c r="AB41" s="257"/>
    </row>
    <row r="42" spans="1:28" ht="15.75" customHeight="1" thickBot="1">
      <c r="A42" s="281"/>
      <c r="B42" s="83" t="s">
        <v>11</v>
      </c>
      <c r="C42" s="83" t="s">
        <v>12</v>
      </c>
      <c r="D42" s="83" t="s">
        <v>44</v>
      </c>
      <c r="E42" s="84" t="s">
        <v>45</v>
      </c>
      <c r="F42" s="85" t="s">
        <v>46</v>
      </c>
      <c r="G42" s="83" t="s">
        <v>47</v>
      </c>
      <c r="H42" s="83" t="s">
        <v>48</v>
      </c>
      <c r="I42" s="86" t="s">
        <v>49</v>
      </c>
      <c r="J42" s="85" t="s">
        <v>50</v>
      </c>
      <c r="K42" s="83" t="s">
        <v>51</v>
      </c>
      <c r="L42" s="83" t="s">
        <v>52</v>
      </c>
      <c r="M42" s="84" t="s">
        <v>53</v>
      </c>
      <c r="N42" s="85" t="s">
        <v>54</v>
      </c>
      <c r="O42" s="83" t="s">
        <v>55</v>
      </c>
      <c r="P42" s="83" t="s">
        <v>56</v>
      </c>
      <c r="Q42" s="84" t="s">
        <v>57</v>
      </c>
      <c r="R42" s="82" t="s">
        <v>58</v>
      </c>
      <c r="S42" s="83" t="s">
        <v>59</v>
      </c>
      <c r="T42" s="83" t="s">
        <v>60</v>
      </c>
      <c r="U42" s="86" t="s">
        <v>61</v>
      </c>
      <c r="V42" s="85" t="s">
        <v>78</v>
      </c>
      <c r="W42" s="83" t="s">
        <v>79</v>
      </c>
      <c r="X42" s="83" t="s">
        <v>80</v>
      </c>
      <c r="Y42" s="86" t="s">
        <v>81</v>
      </c>
      <c r="Z42" s="258"/>
      <c r="AA42" s="259"/>
      <c r="AB42" s="260"/>
    </row>
    <row r="43" spans="1:28" ht="13.5" thickBot="1">
      <c r="A43" s="129"/>
      <c r="B43" s="87"/>
      <c r="C43" s="87"/>
      <c r="D43" s="87"/>
      <c r="E43" s="87"/>
      <c r="F43" s="167"/>
      <c r="G43" s="87"/>
      <c r="H43" s="87"/>
      <c r="I43" s="87"/>
      <c r="J43" s="167"/>
      <c r="K43" s="163"/>
      <c r="L43" s="163"/>
      <c r="M43" s="164"/>
      <c r="N43" s="167"/>
      <c r="O43" s="163"/>
      <c r="P43" s="163"/>
      <c r="Q43" s="163"/>
      <c r="R43" s="167"/>
      <c r="S43" s="163"/>
      <c r="T43" s="163"/>
      <c r="U43" s="164"/>
      <c r="V43" s="163"/>
      <c r="W43" s="163"/>
      <c r="X43" s="163"/>
      <c r="Y43" s="163"/>
      <c r="Z43" s="165"/>
      <c r="AA43" s="165"/>
      <c r="AB43" s="166"/>
    </row>
    <row r="44" spans="1:28" ht="15">
      <c r="A44" s="126" t="s">
        <v>219</v>
      </c>
      <c r="B44" s="88"/>
      <c r="C44" s="89"/>
      <c r="D44" s="89"/>
      <c r="E44" s="60"/>
      <c r="F44" s="130"/>
      <c r="G44" s="59"/>
      <c r="H44" s="59"/>
      <c r="I44" s="60"/>
      <c r="J44" s="130"/>
      <c r="K44" s="140"/>
      <c r="L44" s="140"/>
      <c r="M44" s="139"/>
      <c r="N44" s="130"/>
      <c r="O44" s="140"/>
      <c r="P44" s="140"/>
      <c r="Q44" s="139"/>
      <c r="R44" s="130"/>
      <c r="S44" s="140"/>
      <c r="T44" s="140"/>
      <c r="U44" s="139"/>
      <c r="V44" s="130"/>
      <c r="W44" s="140"/>
      <c r="X44" s="140"/>
      <c r="Y44" s="139"/>
      <c r="Z44" s="261"/>
      <c r="AA44" s="262"/>
      <c r="AB44" s="263"/>
    </row>
    <row r="45" spans="1:28" ht="12" customHeight="1">
      <c r="A45" s="203" t="s">
        <v>220</v>
      </c>
      <c r="B45" s="62">
        <v>2</v>
      </c>
      <c r="C45" s="63">
        <v>1</v>
      </c>
      <c r="D45" s="64">
        <v>8</v>
      </c>
      <c r="E45" s="65"/>
      <c r="F45" s="62">
        <v>1</v>
      </c>
      <c r="G45" s="63">
        <v>1</v>
      </c>
      <c r="H45" s="64">
        <v>8</v>
      </c>
      <c r="I45" s="65"/>
      <c r="J45" s="62">
        <v>1</v>
      </c>
      <c r="K45" s="63">
        <v>4</v>
      </c>
      <c r="L45" s="64">
        <v>8</v>
      </c>
      <c r="M45" s="65"/>
      <c r="N45" s="62">
        <v>0</v>
      </c>
      <c r="O45" s="63">
        <v>0</v>
      </c>
      <c r="P45" s="64">
        <v>4</v>
      </c>
      <c r="Q45" s="65"/>
      <c r="R45" s="62">
        <v>1</v>
      </c>
      <c r="S45" s="63">
        <v>2</v>
      </c>
      <c r="T45" s="64">
        <v>8</v>
      </c>
      <c r="U45" s="65"/>
      <c r="V45" s="62">
        <v>0</v>
      </c>
      <c r="W45" s="63">
        <v>0</v>
      </c>
      <c r="X45" s="64">
        <v>0</v>
      </c>
      <c r="Y45" s="65"/>
      <c r="Z45" s="142">
        <f>IF(B45+F45+J45+N45+R45+V45&lt;1,0,B45+F45+J45+N45+R45+V45)</f>
        <v>5</v>
      </c>
      <c r="AA45" s="141">
        <f aca="true" t="shared" si="6" ref="AA45:AB52">IF(C45+G45+K45+O45+S45+W45&lt;1,0,C45+G45+K45+O45+S45+W45)</f>
        <v>8</v>
      </c>
      <c r="AB45" s="143">
        <f t="shared" si="6"/>
        <v>36</v>
      </c>
    </row>
    <row r="46" spans="1:28" ht="12" customHeight="1">
      <c r="A46" s="250" t="s">
        <v>221</v>
      </c>
      <c r="B46" s="68">
        <v>0</v>
      </c>
      <c r="C46" s="63">
        <v>0</v>
      </c>
      <c r="D46" s="64">
        <v>8</v>
      </c>
      <c r="E46" s="65"/>
      <c r="F46" s="68">
        <v>0</v>
      </c>
      <c r="G46" s="63">
        <v>1</v>
      </c>
      <c r="H46" s="64">
        <v>8</v>
      </c>
      <c r="I46" s="65"/>
      <c r="J46" s="68">
        <v>0</v>
      </c>
      <c r="K46" s="63">
        <v>1</v>
      </c>
      <c r="L46" s="64">
        <v>4</v>
      </c>
      <c r="M46" s="65"/>
      <c r="N46" s="68">
        <v>1</v>
      </c>
      <c r="O46" s="63">
        <v>0</v>
      </c>
      <c r="P46" s="64">
        <v>8</v>
      </c>
      <c r="Q46" s="65"/>
      <c r="R46" s="68">
        <v>1</v>
      </c>
      <c r="S46" s="63">
        <v>0</v>
      </c>
      <c r="T46" s="64">
        <v>8</v>
      </c>
      <c r="U46" s="65"/>
      <c r="V46" s="68">
        <v>0</v>
      </c>
      <c r="W46" s="63">
        <v>0</v>
      </c>
      <c r="X46" s="64">
        <v>0</v>
      </c>
      <c r="Y46" s="65"/>
      <c r="Z46" s="142">
        <f aca="true" t="shared" si="7" ref="Z46:Z52">IF(B46+F46+J46+N46+R46+V46&lt;1,0,B46+F46+J46+N46+R46+V46)</f>
        <v>2</v>
      </c>
      <c r="AA46" s="141">
        <f t="shared" si="6"/>
        <v>2</v>
      </c>
      <c r="AB46" s="143">
        <f t="shared" si="6"/>
        <v>36</v>
      </c>
    </row>
    <row r="47" spans="1:28" ht="12" customHeight="1">
      <c r="A47" s="203" t="s">
        <v>222</v>
      </c>
      <c r="B47" s="68">
        <v>1</v>
      </c>
      <c r="C47" s="63">
        <v>1</v>
      </c>
      <c r="D47" s="64">
        <v>8</v>
      </c>
      <c r="E47" s="65"/>
      <c r="F47" s="68">
        <v>1</v>
      </c>
      <c r="G47" s="63">
        <v>1</v>
      </c>
      <c r="H47" s="64">
        <v>8</v>
      </c>
      <c r="I47" s="65"/>
      <c r="J47" s="68">
        <v>0</v>
      </c>
      <c r="K47" s="63">
        <v>1</v>
      </c>
      <c r="L47" s="64">
        <v>4</v>
      </c>
      <c r="M47" s="65"/>
      <c r="N47" s="68">
        <v>0</v>
      </c>
      <c r="O47" s="63">
        <v>3</v>
      </c>
      <c r="P47" s="64">
        <v>8</v>
      </c>
      <c r="Q47" s="65"/>
      <c r="R47" s="68">
        <v>0</v>
      </c>
      <c r="S47" s="63">
        <v>3</v>
      </c>
      <c r="T47" s="64">
        <v>8</v>
      </c>
      <c r="U47" s="65"/>
      <c r="V47" s="68">
        <v>0</v>
      </c>
      <c r="W47" s="63">
        <v>0</v>
      </c>
      <c r="X47" s="64">
        <v>0</v>
      </c>
      <c r="Y47" s="65"/>
      <c r="Z47" s="142">
        <f t="shared" si="7"/>
        <v>2</v>
      </c>
      <c r="AA47" s="141">
        <f t="shared" si="6"/>
        <v>9</v>
      </c>
      <c r="AB47" s="143">
        <f t="shared" si="6"/>
        <v>36</v>
      </c>
    </row>
    <row r="48" spans="1:28" ht="12" customHeight="1">
      <c r="A48" s="203" t="s">
        <v>223</v>
      </c>
      <c r="B48" s="68">
        <v>0</v>
      </c>
      <c r="C48" s="69">
        <v>0</v>
      </c>
      <c r="D48" s="64">
        <v>4</v>
      </c>
      <c r="E48" s="65"/>
      <c r="F48" s="68">
        <v>0</v>
      </c>
      <c r="G48" s="69">
        <v>1</v>
      </c>
      <c r="H48" s="64">
        <v>8</v>
      </c>
      <c r="I48" s="65"/>
      <c r="J48" s="68">
        <v>1</v>
      </c>
      <c r="K48" s="69">
        <v>0</v>
      </c>
      <c r="L48" s="64">
        <v>8</v>
      </c>
      <c r="M48" s="65"/>
      <c r="N48" s="68">
        <v>0</v>
      </c>
      <c r="O48" s="69">
        <v>0</v>
      </c>
      <c r="P48" s="64">
        <v>4</v>
      </c>
      <c r="Q48" s="65"/>
      <c r="R48" s="68">
        <v>2</v>
      </c>
      <c r="S48" s="69">
        <v>0</v>
      </c>
      <c r="T48" s="64">
        <v>8</v>
      </c>
      <c r="U48" s="65"/>
      <c r="V48" s="68">
        <v>0</v>
      </c>
      <c r="W48" s="69">
        <v>0</v>
      </c>
      <c r="X48" s="64">
        <v>0</v>
      </c>
      <c r="Y48" s="65"/>
      <c r="Z48" s="142">
        <f t="shared" si="7"/>
        <v>3</v>
      </c>
      <c r="AA48" s="141">
        <f t="shared" si="6"/>
        <v>1</v>
      </c>
      <c r="AB48" s="143">
        <f t="shared" si="6"/>
        <v>32</v>
      </c>
    </row>
    <row r="49" spans="1:28" ht="12" customHeight="1">
      <c r="A49" s="203" t="s">
        <v>224</v>
      </c>
      <c r="B49" s="68">
        <v>0</v>
      </c>
      <c r="C49" s="69">
        <v>2</v>
      </c>
      <c r="D49" s="64">
        <v>4</v>
      </c>
      <c r="E49" s="70" t="str">
        <f>IF(SUM(D45:D52)=40," ",SUM(D45:D52)-40)</f>
        <v> </v>
      </c>
      <c r="F49" s="68">
        <v>1</v>
      </c>
      <c r="G49" s="63">
        <v>1</v>
      </c>
      <c r="H49" s="64">
        <v>8</v>
      </c>
      <c r="I49" s="70" t="str">
        <f>IF(SUM(H45:H52)=40," ",SUM(H45:H52)-40)</f>
        <v> </v>
      </c>
      <c r="J49" s="68">
        <v>2</v>
      </c>
      <c r="K49" s="63">
        <v>2</v>
      </c>
      <c r="L49" s="64">
        <v>8</v>
      </c>
      <c r="M49" s="70" t="str">
        <f>IF(SUM(L45:L52)=40," ",SUM(L45:L52)-40)</f>
        <v> </v>
      </c>
      <c r="N49" s="68">
        <v>0</v>
      </c>
      <c r="O49" s="63">
        <v>1</v>
      </c>
      <c r="P49" s="64">
        <v>8</v>
      </c>
      <c r="Q49" s="70" t="str">
        <f>IF(SUM(P45:P52)=40," ",SUM(P45:P52)-40)</f>
        <v> </v>
      </c>
      <c r="R49" s="68">
        <v>1</v>
      </c>
      <c r="S49" s="63">
        <v>1</v>
      </c>
      <c r="T49" s="64">
        <v>4</v>
      </c>
      <c r="U49" s="70" t="str">
        <f>IF(SUM(T45:T52)=40," ",SUM(T45:T52)-40)</f>
        <v> </v>
      </c>
      <c r="V49" s="68">
        <v>0</v>
      </c>
      <c r="W49" s="63">
        <v>0</v>
      </c>
      <c r="X49" s="64">
        <v>0</v>
      </c>
      <c r="Y49" s="70">
        <f>IF(SUM(X45:X52)=40," ",SUM(X45:X52)-40)</f>
        <v>-40</v>
      </c>
      <c r="Z49" s="142">
        <f>IF(B49+F49+J49+N49+R49+V49&lt;1,0,B49+F49+J49+N49+R49+V49)</f>
        <v>4</v>
      </c>
      <c r="AA49" s="141">
        <f>IF(C49+G49+K49+O49+S49+W49&lt;1,0,C49+G49+K49+O49+S49+W49)</f>
        <v>7</v>
      </c>
      <c r="AB49" s="143">
        <f>IF(D49+H49+L49+P49+T49+X49&lt;1,0,D49+H49+L49+P49+T49+X49)</f>
        <v>32</v>
      </c>
    </row>
    <row r="50" spans="1:28" ht="12" customHeight="1">
      <c r="A50" s="203" t="s">
        <v>225</v>
      </c>
      <c r="B50" s="68">
        <v>0</v>
      </c>
      <c r="C50" s="63">
        <v>0</v>
      </c>
      <c r="D50" s="64">
        <v>0</v>
      </c>
      <c r="E50" s="65"/>
      <c r="F50" s="68">
        <v>0</v>
      </c>
      <c r="G50" s="63">
        <v>0</v>
      </c>
      <c r="H50" s="64">
        <v>0</v>
      </c>
      <c r="I50" s="65"/>
      <c r="J50" s="68">
        <v>0</v>
      </c>
      <c r="K50" s="63">
        <v>0</v>
      </c>
      <c r="L50" s="64">
        <v>0</v>
      </c>
      <c r="M50" s="65"/>
      <c r="N50" s="68">
        <v>0</v>
      </c>
      <c r="O50" s="63">
        <v>0</v>
      </c>
      <c r="P50" s="64">
        <v>0</v>
      </c>
      <c r="Q50" s="65"/>
      <c r="R50" s="68">
        <v>0</v>
      </c>
      <c r="S50" s="63">
        <v>0</v>
      </c>
      <c r="T50" s="64">
        <v>0</v>
      </c>
      <c r="U50" s="65"/>
      <c r="V50" s="68">
        <v>0</v>
      </c>
      <c r="W50" s="63">
        <v>0</v>
      </c>
      <c r="X50" s="64">
        <v>0</v>
      </c>
      <c r="Y50" s="65"/>
      <c r="Z50" s="142">
        <f t="shared" si="7"/>
        <v>0</v>
      </c>
      <c r="AA50" s="141">
        <f t="shared" si="6"/>
        <v>0</v>
      </c>
      <c r="AB50" s="143">
        <f t="shared" si="6"/>
        <v>0</v>
      </c>
    </row>
    <row r="51" spans="1:28" ht="12" customHeight="1">
      <c r="A51" s="203" t="s">
        <v>226</v>
      </c>
      <c r="B51" s="68">
        <v>1</v>
      </c>
      <c r="C51" s="63">
        <v>2</v>
      </c>
      <c r="D51" s="64">
        <v>8</v>
      </c>
      <c r="E51" s="71">
        <f>E52</f>
        <v>371</v>
      </c>
      <c r="F51" s="62">
        <v>0</v>
      </c>
      <c r="G51" s="63">
        <v>0</v>
      </c>
      <c r="H51" s="64">
        <v>0</v>
      </c>
      <c r="I51" s="71">
        <f>E51+I52</f>
        <v>707</v>
      </c>
      <c r="J51" s="62">
        <v>0</v>
      </c>
      <c r="K51" s="63">
        <v>0</v>
      </c>
      <c r="L51" s="64">
        <v>8</v>
      </c>
      <c r="M51" s="71">
        <f>I51+M52</f>
        <v>1114</v>
      </c>
      <c r="N51" s="216">
        <v>0</v>
      </c>
      <c r="O51" s="114">
        <v>0</v>
      </c>
      <c r="P51" s="64">
        <v>8</v>
      </c>
      <c r="Q51" s="71">
        <f>M51+Q52</f>
        <v>1443</v>
      </c>
      <c r="R51" s="62">
        <v>0</v>
      </c>
      <c r="S51" s="63">
        <v>0</v>
      </c>
      <c r="T51" s="64">
        <v>4</v>
      </c>
      <c r="U51" s="71">
        <f>Q51+U52</f>
        <v>1850</v>
      </c>
      <c r="V51" s="62">
        <v>0</v>
      </c>
      <c r="W51" s="63">
        <v>0</v>
      </c>
      <c r="X51" s="64">
        <v>0</v>
      </c>
      <c r="Y51" s="71">
        <f>U51+Y52</f>
        <v>1850</v>
      </c>
      <c r="Z51" s="142">
        <f t="shared" si="7"/>
        <v>1</v>
      </c>
      <c r="AA51" s="141">
        <f t="shared" si="6"/>
        <v>2</v>
      </c>
      <c r="AB51" s="143">
        <f t="shared" si="6"/>
        <v>28</v>
      </c>
    </row>
    <row r="52" spans="1:28" ht="12" customHeight="1" thickBot="1">
      <c r="A52" s="128"/>
      <c r="B52" s="147">
        <v>0</v>
      </c>
      <c r="C52" s="73">
        <v>0</v>
      </c>
      <c r="D52" s="74">
        <v>0</v>
      </c>
      <c r="E52" s="75">
        <f>SUM(B53:E53)</f>
        <v>371</v>
      </c>
      <c r="F52" s="72">
        <v>0</v>
      </c>
      <c r="G52" s="73">
        <v>0</v>
      </c>
      <c r="H52" s="74">
        <v>0</v>
      </c>
      <c r="I52" s="75">
        <f>SUM(F53:I53)</f>
        <v>336</v>
      </c>
      <c r="J52" s="72">
        <v>0</v>
      </c>
      <c r="K52" s="73">
        <v>0</v>
      </c>
      <c r="L52" s="74">
        <v>0</v>
      </c>
      <c r="M52" s="75">
        <f>SUM(J53:M53)</f>
        <v>407</v>
      </c>
      <c r="N52" s="72">
        <v>0</v>
      </c>
      <c r="O52" s="73">
        <v>0</v>
      </c>
      <c r="P52" s="74">
        <v>0</v>
      </c>
      <c r="Q52" s="75">
        <f>SUM(N53:Q53)</f>
        <v>329</v>
      </c>
      <c r="R52" s="72">
        <v>0</v>
      </c>
      <c r="S52" s="73">
        <v>0</v>
      </c>
      <c r="T52" s="74">
        <v>0</v>
      </c>
      <c r="U52" s="75">
        <f>SUM(R53:U53)</f>
        <v>407</v>
      </c>
      <c r="V52" s="72">
        <v>0</v>
      </c>
      <c r="W52" s="73">
        <v>0</v>
      </c>
      <c r="X52" s="74">
        <v>0</v>
      </c>
      <c r="Y52" s="75">
        <f>SUM(V53:Y53)</f>
        <v>0</v>
      </c>
      <c r="Z52" s="150">
        <f t="shared" si="7"/>
        <v>0</v>
      </c>
      <c r="AA52" s="151">
        <f t="shared" si="6"/>
        <v>0</v>
      </c>
      <c r="AB52" s="152">
        <f t="shared" si="6"/>
        <v>0</v>
      </c>
    </row>
    <row r="53" spans="1:28" ht="15.75" customHeight="1">
      <c r="A53" s="280" t="s">
        <v>43</v>
      </c>
      <c r="B53" s="79">
        <v>76</v>
      </c>
      <c r="C53" s="79">
        <v>113</v>
      </c>
      <c r="D53" s="79">
        <v>102</v>
      </c>
      <c r="E53" s="80">
        <v>80</v>
      </c>
      <c r="F53" s="117">
        <v>62</v>
      </c>
      <c r="G53" s="79">
        <v>110</v>
      </c>
      <c r="H53" s="79">
        <v>104</v>
      </c>
      <c r="I53" s="80">
        <v>60</v>
      </c>
      <c r="J53" s="117">
        <v>88</v>
      </c>
      <c r="K53" s="79">
        <v>129</v>
      </c>
      <c r="L53" s="79">
        <v>88</v>
      </c>
      <c r="M53" s="80">
        <v>102</v>
      </c>
      <c r="N53" s="117">
        <v>89</v>
      </c>
      <c r="O53" s="79">
        <v>73</v>
      </c>
      <c r="P53" s="79">
        <v>88</v>
      </c>
      <c r="Q53" s="80">
        <v>79</v>
      </c>
      <c r="R53" s="117">
        <v>87</v>
      </c>
      <c r="S53" s="79">
        <v>95</v>
      </c>
      <c r="T53" s="79">
        <v>130</v>
      </c>
      <c r="U53" s="80">
        <v>95</v>
      </c>
      <c r="V53" s="78"/>
      <c r="W53" s="79"/>
      <c r="X53" s="79"/>
      <c r="Y53" s="81"/>
      <c r="Z53" s="255">
        <f>IF(SUM(B53:Y53)&lt;1," ",SUM(B53:Y53))</f>
        <v>1850</v>
      </c>
      <c r="AA53" s="256"/>
      <c r="AB53" s="257"/>
    </row>
    <row r="54" spans="1:28" ht="15.75" customHeight="1" thickBot="1">
      <c r="A54" s="281"/>
      <c r="B54" s="83" t="s">
        <v>11</v>
      </c>
      <c r="C54" s="83" t="s">
        <v>12</v>
      </c>
      <c r="D54" s="83" t="s">
        <v>44</v>
      </c>
      <c r="E54" s="84" t="s">
        <v>45</v>
      </c>
      <c r="F54" s="85" t="s">
        <v>46</v>
      </c>
      <c r="G54" s="83" t="s">
        <v>47</v>
      </c>
      <c r="H54" s="83" t="s">
        <v>48</v>
      </c>
      <c r="I54" s="86" t="s">
        <v>49</v>
      </c>
      <c r="J54" s="85" t="s">
        <v>50</v>
      </c>
      <c r="K54" s="83" t="s">
        <v>51</v>
      </c>
      <c r="L54" s="83" t="s">
        <v>52</v>
      </c>
      <c r="M54" s="84" t="s">
        <v>53</v>
      </c>
      <c r="N54" s="85" t="s">
        <v>54</v>
      </c>
      <c r="O54" s="83" t="s">
        <v>55</v>
      </c>
      <c r="P54" s="83" t="s">
        <v>56</v>
      </c>
      <c r="Q54" s="84" t="s">
        <v>57</v>
      </c>
      <c r="R54" s="82" t="s">
        <v>58</v>
      </c>
      <c r="S54" s="83" t="s">
        <v>59</v>
      </c>
      <c r="T54" s="83" t="s">
        <v>60</v>
      </c>
      <c r="U54" s="86" t="s">
        <v>61</v>
      </c>
      <c r="V54" s="85" t="s">
        <v>78</v>
      </c>
      <c r="W54" s="83" t="s">
        <v>79</v>
      </c>
      <c r="X54" s="83" t="s">
        <v>80</v>
      </c>
      <c r="Y54" s="86" t="s">
        <v>81</v>
      </c>
      <c r="Z54" s="258"/>
      <c r="AA54" s="259"/>
      <c r="AB54" s="260"/>
    </row>
    <row r="55" spans="1:28" ht="13.5" customHeight="1" thickBot="1">
      <c r="A55" s="129"/>
      <c r="B55" s="87"/>
      <c r="C55" s="87"/>
      <c r="D55" s="87"/>
      <c r="E55" s="87"/>
      <c r="F55" s="167"/>
      <c r="G55" s="87"/>
      <c r="H55" s="87"/>
      <c r="I55" s="87"/>
      <c r="J55" s="167"/>
      <c r="K55" s="163"/>
      <c r="L55" s="163"/>
      <c r="M55" s="164"/>
      <c r="N55" s="167"/>
      <c r="O55" s="163"/>
      <c r="P55" s="163"/>
      <c r="Q55" s="163"/>
      <c r="R55" s="167"/>
      <c r="S55" s="163"/>
      <c r="T55" s="163"/>
      <c r="U55" s="164"/>
      <c r="V55" s="163"/>
      <c r="W55" s="163"/>
      <c r="X55" s="163"/>
      <c r="Y55" s="163"/>
      <c r="Z55" s="165"/>
      <c r="AA55" s="165"/>
      <c r="AB55" s="166"/>
    </row>
    <row r="56" spans="1:28" ht="15">
      <c r="A56" s="126" t="s">
        <v>227</v>
      </c>
      <c r="B56" s="88"/>
      <c r="C56" s="89"/>
      <c r="D56" s="89"/>
      <c r="E56" s="60"/>
      <c r="F56" s="130"/>
      <c r="G56" s="59"/>
      <c r="H56" s="59"/>
      <c r="I56" s="60"/>
      <c r="J56" s="130"/>
      <c r="K56" s="140"/>
      <c r="L56" s="140"/>
      <c r="M56" s="139"/>
      <c r="N56" s="130"/>
      <c r="O56" s="140"/>
      <c r="P56" s="140"/>
      <c r="Q56" s="139"/>
      <c r="R56" s="130"/>
      <c r="S56" s="140"/>
      <c r="T56" s="140"/>
      <c r="U56" s="139"/>
      <c r="V56" s="130"/>
      <c r="W56" s="140"/>
      <c r="X56" s="140"/>
      <c r="Y56" s="139"/>
      <c r="Z56" s="261"/>
      <c r="AA56" s="262"/>
      <c r="AB56" s="263"/>
    </row>
    <row r="57" spans="1:28" ht="12" customHeight="1">
      <c r="A57" s="203" t="s">
        <v>228</v>
      </c>
      <c r="B57" s="62">
        <v>3</v>
      </c>
      <c r="C57" s="63">
        <v>0</v>
      </c>
      <c r="D57" s="64">
        <v>8</v>
      </c>
      <c r="E57" s="65"/>
      <c r="F57" s="62">
        <v>1</v>
      </c>
      <c r="G57" s="63">
        <v>1</v>
      </c>
      <c r="H57" s="64">
        <v>8</v>
      </c>
      <c r="I57" s="65"/>
      <c r="J57" s="62">
        <v>0</v>
      </c>
      <c r="K57" s="63">
        <v>0</v>
      </c>
      <c r="L57" s="64">
        <v>0</v>
      </c>
      <c r="M57" s="65"/>
      <c r="N57" s="62">
        <v>0</v>
      </c>
      <c r="O57" s="63">
        <v>0</v>
      </c>
      <c r="P57" s="64">
        <v>4</v>
      </c>
      <c r="Q57" s="65"/>
      <c r="R57" s="62">
        <v>1</v>
      </c>
      <c r="S57" s="63">
        <v>2</v>
      </c>
      <c r="T57" s="64">
        <v>8</v>
      </c>
      <c r="U57" s="67"/>
      <c r="V57" s="62">
        <v>0</v>
      </c>
      <c r="W57" s="63">
        <v>0</v>
      </c>
      <c r="X57" s="64">
        <v>0</v>
      </c>
      <c r="Y57" s="66"/>
      <c r="Z57" s="142">
        <f>IF(B57+F57+J57+N57+R57+V57&lt;1,0,B57+F57+J57+N57+R57+V57)</f>
        <v>5</v>
      </c>
      <c r="AA57" s="141">
        <f>IF(C57+G57+K57+O57+S57+W57&lt;1,0,C57+G57+K57+O57+S57+W57)</f>
        <v>3</v>
      </c>
      <c r="AB57" s="143">
        <f>IF(D57+H57+L57+P57+T57+X57&lt;1,0,D57+H57+L57+P57+T57+X57)</f>
        <v>28</v>
      </c>
    </row>
    <row r="58" spans="1:28" ht="12" customHeight="1">
      <c r="A58" s="203" t="s">
        <v>229</v>
      </c>
      <c r="B58" s="68">
        <v>1</v>
      </c>
      <c r="C58" s="63">
        <v>1</v>
      </c>
      <c r="D58" s="64">
        <v>8</v>
      </c>
      <c r="E58" s="65"/>
      <c r="F58" s="68">
        <v>0</v>
      </c>
      <c r="G58" s="63">
        <v>0</v>
      </c>
      <c r="H58" s="64">
        <v>4</v>
      </c>
      <c r="I58" s="65"/>
      <c r="J58" s="68">
        <v>0</v>
      </c>
      <c r="K58" s="63">
        <v>0</v>
      </c>
      <c r="L58" s="64">
        <v>0</v>
      </c>
      <c r="M58" s="65"/>
      <c r="N58" s="68">
        <v>0</v>
      </c>
      <c r="O58" s="63">
        <v>0</v>
      </c>
      <c r="P58" s="64">
        <v>4</v>
      </c>
      <c r="Q58" s="65"/>
      <c r="R58" s="68">
        <v>0</v>
      </c>
      <c r="S58" s="63">
        <v>2</v>
      </c>
      <c r="T58" s="64">
        <v>8</v>
      </c>
      <c r="U58" s="67"/>
      <c r="V58" s="68">
        <v>0</v>
      </c>
      <c r="W58" s="63">
        <v>0</v>
      </c>
      <c r="X58" s="64">
        <v>0</v>
      </c>
      <c r="Y58" s="66"/>
      <c r="Z58" s="142">
        <f aca="true" t="shared" si="8" ref="Z58:AB64">IF(B58+F58+J58+N58+R58+V58&lt;1,0,B58+F58+J58+N58+R58+V58)</f>
        <v>1</v>
      </c>
      <c r="AA58" s="141">
        <f t="shared" si="8"/>
        <v>3</v>
      </c>
      <c r="AB58" s="143">
        <f t="shared" si="8"/>
        <v>24</v>
      </c>
    </row>
    <row r="59" spans="1:28" ht="12" customHeight="1">
      <c r="A59" s="203" t="s">
        <v>230</v>
      </c>
      <c r="B59" s="68">
        <v>0</v>
      </c>
      <c r="C59" s="63">
        <v>3</v>
      </c>
      <c r="D59" s="64">
        <v>8</v>
      </c>
      <c r="E59" s="65"/>
      <c r="F59" s="68">
        <v>0</v>
      </c>
      <c r="G59" s="63">
        <v>0</v>
      </c>
      <c r="H59" s="64">
        <v>0</v>
      </c>
      <c r="I59" s="65"/>
      <c r="J59" s="68">
        <v>0</v>
      </c>
      <c r="K59" s="63">
        <v>0</v>
      </c>
      <c r="L59" s="64">
        <v>4</v>
      </c>
      <c r="M59" s="65"/>
      <c r="N59" s="68">
        <v>0</v>
      </c>
      <c r="O59" s="63">
        <v>1</v>
      </c>
      <c r="P59" s="64">
        <v>8</v>
      </c>
      <c r="Q59" s="65"/>
      <c r="R59" s="68">
        <v>0</v>
      </c>
      <c r="S59" s="63">
        <v>2</v>
      </c>
      <c r="T59" s="64">
        <v>8</v>
      </c>
      <c r="U59" s="67"/>
      <c r="V59" s="68">
        <v>0</v>
      </c>
      <c r="W59" s="63">
        <v>0</v>
      </c>
      <c r="X59" s="64">
        <v>0</v>
      </c>
      <c r="Y59" s="66"/>
      <c r="Z59" s="142">
        <f t="shared" si="8"/>
        <v>0</v>
      </c>
      <c r="AA59" s="141">
        <f t="shared" si="8"/>
        <v>6</v>
      </c>
      <c r="AB59" s="143">
        <f t="shared" si="8"/>
        <v>28</v>
      </c>
    </row>
    <row r="60" spans="1:28" ht="12" customHeight="1">
      <c r="A60" s="203" t="s">
        <v>231</v>
      </c>
      <c r="B60" s="68">
        <v>0</v>
      </c>
      <c r="C60" s="69">
        <v>0</v>
      </c>
      <c r="D60" s="64">
        <v>0</v>
      </c>
      <c r="E60" s="65"/>
      <c r="F60" s="68">
        <v>0</v>
      </c>
      <c r="G60" s="69">
        <v>0</v>
      </c>
      <c r="H60" s="64">
        <v>4</v>
      </c>
      <c r="I60" s="65"/>
      <c r="J60" s="68">
        <v>0</v>
      </c>
      <c r="K60" s="69">
        <v>0</v>
      </c>
      <c r="L60" s="64">
        <v>8</v>
      </c>
      <c r="M60" s="65"/>
      <c r="N60" s="68">
        <v>1</v>
      </c>
      <c r="O60" s="69">
        <v>1</v>
      </c>
      <c r="P60" s="64">
        <v>8</v>
      </c>
      <c r="Q60" s="65"/>
      <c r="R60" s="68">
        <v>0</v>
      </c>
      <c r="S60" s="69">
        <v>0</v>
      </c>
      <c r="T60" s="64">
        <v>0</v>
      </c>
      <c r="U60" s="67"/>
      <c r="V60" s="68">
        <v>0</v>
      </c>
      <c r="W60" s="69">
        <v>0</v>
      </c>
      <c r="X60" s="64">
        <v>0</v>
      </c>
      <c r="Y60" s="66"/>
      <c r="Z60" s="142">
        <f t="shared" si="8"/>
        <v>1</v>
      </c>
      <c r="AA60" s="141">
        <f t="shared" si="8"/>
        <v>1</v>
      </c>
      <c r="AB60" s="143">
        <f t="shared" si="8"/>
        <v>20</v>
      </c>
    </row>
    <row r="61" spans="1:28" ht="12" customHeight="1">
      <c r="A61" s="203" t="s">
        <v>232</v>
      </c>
      <c r="B61" s="68">
        <v>0</v>
      </c>
      <c r="C61" s="63">
        <v>1</v>
      </c>
      <c r="D61" s="64">
        <v>4</v>
      </c>
      <c r="E61" s="70" t="str">
        <f>IF(SUM(D57:D64)=40," ",SUM(D57:D64)-40)</f>
        <v> </v>
      </c>
      <c r="F61" s="68">
        <v>1</v>
      </c>
      <c r="G61" s="63">
        <v>1</v>
      </c>
      <c r="H61" s="64">
        <v>8</v>
      </c>
      <c r="I61" s="70" t="str">
        <f>IF(SUM(H57:H64)=40," ",SUM(H57:H64)-40)</f>
        <v> </v>
      </c>
      <c r="J61" s="68">
        <v>1</v>
      </c>
      <c r="K61" s="63">
        <v>1</v>
      </c>
      <c r="L61" s="64">
        <v>8</v>
      </c>
      <c r="M61" s="70" t="str">
        <f>IF(SUM(L57:L64)=40," ",SUM(L57:L64)-40)</f>
        <v> </v>
      </c>
      <c r="N61" s="68">
        <v>0</v>
      </c>
      <c r="O61" s="63">
        <v>0</v>
      </c>
      <c r="P61" s="64">
        <v>0</v>
      </c>
      <c r="Q61" s="70">
        <f>IF(SUM(P57:P64)=40," ",SUM(P57:P64)-40)</f>
        <v>-4</v>
      </c>
      <c r="R61" s="68">
        <v>0</v>
      </c>
      <c r="S61" s="63">
        <v>1</v>
      </c>
      <c r="T61" s="64">
        <v>4</v>
      </c>
      <c r="U61" s="70" t="str">
        <f>IF(SUM(T57:T64)=40," ",SUM(T57:T64)-40)</f>
        <v> </v>
      </c>
      <c r="V61" s="68">
        <v>0</v>
      </c>
      <c r="W61" s="63">
        <v>0</v>
      </c>
      <c r="X61" s="64">
        <v>0</v>
      </c>
      <c r="Y61" s="70">
        <f>IF(SUM(X57:X64)=40," ",SUM(X57:X64)-40)</f>
        <v>-40</v>
      </c>
      <c r="Z61" s="142">
        <f t="shared" si="8"/>
        <v>2</v>
      </c>
      <c r="AA61" s="141">
        <f t="shared" si="8"/>
        <v>4</v>
      </c>
      <c r="AB61" s="143">
        <f t="shared" si="8"/>
        <v>24</v>
      </c>
    </row>
    <row r="62" spans="1:28" ht="12" customHeight="1">
      <c r="A62" s="203" t="s">
        <v>233</v>
      </c>
      <c r="B62" s="68">
        <v>2</v>
      </c>
      <c r="C62" s="63">
        <v>3</v>
      </c>
      <c r="D62" s="64">
        <v>8</v>
      </c>
      <c r="E62" s="65"/>
      <c r="F62" s="68">
        <v>1</v>
      </c>
      <c r="G62" s="63">
        <v>1</v>
      </c>
      <c r="H62" s="64">
        <v>8</v>
      </c>
      <c r="I62" s="65"/>
      <c r="J62" s="68">
        <v>0</v>
      </c>
      <c r="K62" s="63">
        <v>0</v>
      </c>
      <c r="L62" s="64">
        <v>4</v>
      </c>
      <c r="M62" s="65"/>
      <c r="N62" s="68">
        <v>0</v>
      </c>
      <c r="O62" s="63">
        <v>0</v>
      </c>
      <c r="P62" s="64">
        <v>0</v>
      </c>
      <c r="Q62" s="65"/>
      <c r="R62" s="68">
        <v>0</v>
      </c>
      <c r="S62" s="63">
        <v>0</v>
      </c>
      <c r="T62" s="64">
        <v>8</v>
      </c>
      <c r="U62" s="65"/>
      <c r="V62" s="68">
        <v>0</v>
      </c>
      <c r="W62" s="63">
        <v>0</v>
      </c>
      <c r="X62" s="64">
        <v>0</v>
      </c>
      <c r="Y62" s="66"/>
      <c r="Z62" s="142">
        <f t="shared" si="8"/>
        <v>3</v>
      </c>
      <c r="AA62" s="141">
        <f t="shared" si="8"/>
        <v>4</v>
      </c>
      <c r="AB62" s="143">
        <f t="shared" si="8"/>
        <v>28</v>
      </c>
    </row>
    <row r="63" spans="1:28" ht="12" customHeight="1">
      <c r="A63" s="203" t="s">
        <v>234</v>
      </c>
      <c r="B63" s="62">
        <v>0</v>
      </c>
      <c r="C63" s="63">
        <v>1</v>
      </c>
      <c r="D63" s="64">
        <v>4</v>
      </c>
      <c r="E63" s="71">
        <f>E64</f>
        <v>355</v>
      </c>
      <c r="F63" s="62">
        <v>0</v>
      </c>
      <c r="G63" s="63">
        <v>0</v>
      </c>
      <c r="H63" s="64">
        <v>0</v>
      </c>
      <c r="I63" s="71">
        <f>E63+I64</f>
        <v>671</v>
      </c>
      <c r="J63" s="62">
        <v>1</v>
      </c>
      <c r="K63" s="63">
        <v>0</v>
      </c>
      <c r="L63" s="64">
        <v>8</v>
      </c>
      <c r="M63" s="71">
        <f>I63+M64</f>
        <v>973</v>
      </c>
      <c r="N63" s="216">
        <v>3</v>
      </c>
      <c r="O63" s="114">
        <v>1</v>
      </c>
      <c r="P63" s="64">
        <v>8</v>
      </c>
      <c r="Q63" s="71">
        <f>M63+Q64</f>
        <v>1306</v>
      </c>
      <c r="R63" s="62">
        <v>1</v>
      </c>
      <c r="S63" s="63">
        <v>0</v>
      </c>
      <c r="T63" s="64">
        <v>4</v>
      </c>
      <c r="U63" s="71">
        <f>Q63+U64</f>
        <v>1675</v>
      </c>
      <c r="V63" s="62">
        <v>0</v>
      </c>
      <c r="W63" s="63">
        <v>0</v>
      </c>
      <c r="X63" s="64">
        <v>0</v>
      </c>
      <c r="Y63" s="71">
        <f>U63+Y64</f>
        <v>1675</v>
      </c>
      <c r="Z63" s="142">
        <f t="shared" si="8"/>
        <v>5</v>
      </c>
      <c r="AA63" s="141">
        <f t="shared" si="8"/>
        <v>2</v>
      </c>
      <c r="AB63" s="143">
        <f t="shared" si="8"/>
        <v>24</v>
      </c>
    </row>
    <row r="64" spans="1:28" ht="12" customHeight="1" thickBot="1">
      <c r="A64" s="204" t="s">
        <v>235</v>
      </c>
      <c r="B64" s="72">
        <v>0</v>
      </c>
      <c r="C64" s="73">
        <v>0</v>
      </c>
      <c r="D64" s="74">
        <v>0</v>
      </c>
      <c r="E64" s="75">
        <f>SUM(B65:E65)</f>
        <v>355</v>
      </c>
      <c r="F64" s="72">
        <v>0</v>
      </c>
      <c r="G64" s="73">
        <v>0</v>
      </c>
      <c r="H64" s="74">
        <v>8</v>
      </c>
      <c r="I64" s="75">
        <f>SUM(F65:I65)</f>
        <v>316</v>
      </c>
      <c r="J64" s="72">
        <v>0</v>
      </c>
      <c r="K64" s="73">
        <v>2</v>
      </c>
      <c r="L64" s="74">
        <v>8</v>
      </c>
      <c r="M64" s="75">
        <f>SUM(J65:M65)</f>
        <v>302</v>
      </c>
      <c r="N64" s="72">
        <v>0</v>
      </c>
      <c r="O64" s="73">
        <v>0</v>
      </c>
      <c r="P64" s="74">
        <v>4</v>
      </c>
      <c r="Q64" s="75">
        <f>SUM(N65:Q65)</f>
        <v>333</v>
      </c>
      <c r="R64" s="72">
        <v>0</v>
      </c>
      <c r="S64" s="73">
        <v>0</v>
      </c>
      <c r="T64" s="74">
        <v>0</v>
      </c>
      <c r="U64" s="75">
        <f>SUM(R65:U65)</f>
        <v>369</v>
      </c>
      <c r="V64" s="72">
        <v>0</v>
      </c>
      <c r="W64" s="73">
        <v>0</v>
      </c>
      <c r="X64" s="74">
        <v>0</v>
      </c>
      <c r="Y64" s="75">
        <f>SUM(V65:Y65)</f>
        <v>0</v>
      </c>
      <c r="Z64" s="142">
        <f t="shared" si="8"/>
        <v>0</v>
      </c>
      <c r="AA64" s="141">
        <f t="shared" si="8"/>
        <v>2</v>
      </c>
      <c r="AB64" s="143">
        <f t="shared" si="8"/>
        <v>20</v>
      </c>
    </row>
    <row r="65" spans="1:28" ht="15.75" customHeight="1">
      <c r="A65" s="280" t="s">
        <v>43</v>
      </c>
      <c r="B65" s="117">
        <v>103</v>
      </c>
      <c r="C65" s="79">
        <v>92</v>
      </c>
      <c r="D65" s="79">
        <v>61</v>
      </c>
      <c r="E65" s="80">
        <v>99</v>
      </c>
      <c r="F65" s="117">
        <v>64</v>
      </c>
      <c r="G65" s="79">
        <v>92</v>
      </c>
      <c r="H65" s="79">
        <v>69</v>
      </c>
      <c r="I65" s="80">
        <v>91</v>
      </c>
      <c r="J65" s="117">
        <v>94</v>
      </c>
      <c r="K65" s="79">
        <v>69</v>
      </c>
      <c r="L65" s="79">
        <v>69</v>
      </c>
      <c r="M65" s="80">
        <v>70</v>
      </c>
      <c r="N65" s="117">
        <v>66</v>
      </c>
      <c r="O65" s="79">
        <v>90</v>
      </c>
      <c r="P65" s="79">
        <v>80</v>
      </c>
      <c r="Q65" s="80">
        <v>97</v>
      </c>
      <c r="R65" s="117">
        <v>77</v>
      </c>
      <c r="S65" s="79">
        <v>95</v>
      </c>
      <c r="T65" s="79">
        <v>103</v>
      </c>
      <c r="U65" s="80">
        <v>94</v>
      </c>
      <c r="V65" s="117"/>
      <c r="W65" s="79"/>
      <c r="X65" s="79"/>
      <c r="Y65" s="81"/>
      <c r="Z65" s="255">
        <f>IF(SUM(B65:Y65)&lt;1," ",SUM(B65:Y65))</f>
        <v>1675</v>
      </c>
      <c r="AA65" s="256"/>
      <c r="AB65" s="257"/>
    </row>
    <row r="66" spans="1:28" ht="15.75" customHeight="1" thickBot="1">
      <c r="A66" s="281"/>
      <c r="B66" s="83" t="s">
        <v>11</v>
      </c>
      <c r="C66" s="83" t="s">
        <v>12</v>
      </c>
      <c r="D66" s="83" t="s">
        <v>44</v>
      </c>
      <c r="E66" s="84" t="s">
        <v>45</v>
      </c>
      <c r="F66" s="85" t="s">
        <v>46</v>
      </c>
      <c r="G66" s="83" t="s">
        <v>47</v>
      </c>
      <c r="H66" s="83" t="s">
        <v>48</v>
      </c>
      <c r="I66" s="86" t="s">
        <v>49</v>
      </c>
      <c r="J66" s="85" t="s">
        <v>50</v>
      </c>
      <c r="K66" s="83" t="s">
        <v>51</v>
      </c>
      <c r="L66" s="83" t="s">
        <v>52</v>
      </c>
      <c r="M66" s="84" t="s">
        <v>53</v>
      </c>
      <c r="N66" s="85" t="s">
        <v>54</v>
      </c>
      <c r="O66" s="83" t="s">
        <v>55</v>
      </c>
      <c r="P66" s="83" t="s">
        <v>56</v>
      </c>
      <c r="Q66" s="84" t="s">
        <v>57</v>
      </c>
      <c r="R66" s="82" t="s">
        <v>58</v>
      </c>
      <c r="S66" s="83" t="s">
        <v>59</v>
      </c>
      <c r="T66" s="83" t="s">
        <v>60</v>
      </c>
      <c r="U66" s="86" t="s">
        <v>61</v>
      </c>
      <c r="V66" s="85" t="s">
        <v>78</v>
      </c>
      <c r="W66" s="83" t="s">
        <v>79</v>
      </c>
      <c r="X66" s="83" t="s">
        <v>80</v>
      </c>
      <c r="Y66" s="86" t="s">
        <v>81</v>
      </c>
      <c r="Z66" s="258"/>
      <c r="AA66" s="259"/>
      <c r="AB66" s="260"/>
    </row>
    <row r="67" spans="1:28" ht="13.5" customHeight="1" thickBot="1">
      <c r="A67" s="129"/>
      <c r="B67" s="87"/>
      <c r="C67" s="87"/>
      <c r="D67" s="87"/>
      <c r="E67" s="87"/>
      <c r="F67" s="167"/>
      <c r="G67" s="87"/>
      <c r="H67" s="87"/>
      <c r="I67" s="87"/>
      <c r="J67" s="167"/>
      <c r="K67" s="163"/>
      <c r="L67" s="163"/>
      <c r="M67" s="164"/>
      <c r="N67" s="167"/>
      <c r="O67" s="163"/>
      <c r="P67" s="163"/>
      <c r="Q67" s="163"/>
      <c r="R67" s="167"/>
      <c r="S67" s="163"/>
      <c r="T67" s="163"/>
      <c r="U67" s="164"/>
      <c r="V67" s="163"/>
      <c r="W67" s="163"/>
      <c r="X67" s="163"/>
      <c r="Y67" s="163"/>
      <c r="Z67" s="165"/>
      <c r="AA67" s="165"/>
      <c r="AB67" s="166"/>
    </row>
    <row r="68" spans="1:28" ht="15">
      <c r="A68" s="126" t="s">
        <v>236</v>
      </c>
      <c r="B68" s="88"/>
      <c r="C68" s="89"/>
      <c r="D68" s="89"/>
      <c r="E68" s="60"/>
      <c r="F68" s="130"/>
      <c r="G68" s="59"/>
      <c r="H68" s="59"/>
      <c r="I68" s="60"/>
      <c r="J68" s="130"/>
      <c r="K68" s="140"/>
      <c r="L68" s="140"/>
      <c r="M68" s="139"/>
      <c r="N68" s="130"/>
      <c r="O68" s="140"/>
      <c r="P68" s="140"/>
      <c r="Q68" s="139"/>
      <c r="R68" s="130"/>
      <c r="S68" s="140"/>
      <c r="T68" s="140"/>
      <c r="U68" s="139"/>
      <c r="V68" s="130"/>
      <c r="W68" s="140"/>
      <c r="X68" s="140"/>
      <c r="Y68" s="139"/>
      <c r="Z68" s="261"/>
      <c r="AA68" s="262"/>
      <c r="AB68" s="263"/>
    </row>
    <row r="69" spans="1:28" ht="12" customHeight="1">
      <c r="A69" s="203" t="s">
        <v>237</v>
      </c>
      <c r="B69" s="62">
        <v>1</v>
      </c>
      <c r="C69" s="63">
        <v>4</v>
      </c>
      <c r="D69" s="64">
        <v>8</v>
      </c>
      <c r="E69" s="65"/>
      <c r="F69" s="62">
        <v>0</v>
      </c>
      <c r="G69" s="63">
        <v>3</v>
      </c>
      <c r="H69" s="64">
        <v>8</v>
      </c>
      <c r="I69" s="65"/>
      <c r="J69" s="62">
        <v>0</v>
      </c>
      <c r="K69" s="63">
        <v>1</v>
      </c>
      <c r="L69" s="64">
        <v>8</v>
      </c>
      <c r="M69" s="65"/>
      <c r="N69" s="62">
        <v>0</v>
      </c>
      <c r="O69" s="63">
        <v>0</v>
      </c>
      <c r="P69" s="64">
        <v>4</v>
      </c>
      <c r="Q69" s="65"/>
      <c r="R69" s="62">
        <v>0</v>
      </c>
      <c r="S69" s="63">
        <v>0</v>
      </c>
      <c r="T69" s="64">
        <v>0</v>
      </c>
      <c r="U69" s="67"/>
      <c r="V69" s="62">
        <v>0</v>
      </c>
      <c r="W69" s="63">
        <v>0</v>
      </c>
      <c r="X69" s="64">
        <v>0</v>
      </c>
      <c r="Y69" s="66"/>
      <c r="Z69" s="142">
        <f>IF(B69+F69+J69+N69+R69+V69&lt;1,0,B69+F69+J69+N69+R69+V69)</f>
        <v>1</v>
      </c>
      <c r="AA69" s="141">
        <f>IF(C69+G69+K69+O69+S69+W69&lt;1,0,C69+G69+K69+O69+S69+W69)</f>
        <v>8</v>
      </c>
      <c r="AB69" s="143">
        <f>IF(D69+H69+L69+P69+T69+X69&lt;1,0,D69+H69+L69+P69+T69+X69)</f>
        <v>28</v>
      </c>
    </row>
    <row r="70" spans="1:28" ht="12" customHeight="1">
      <c r="A70" s="203" t="s">
        <v>238</v>
      </c>
      <c r="B70" s="68">
        <v>1</v>
      </c>
      <c r="C70" s="63">
        <v>0</v>
      </c>
      <c r="D70" s="64">
        <v>8</v>
      </c>
      <c r="E70" s="65"/>
      <c r="F70" s="68">
        <v>1</v>
      </c>
      <c r="G70" s="63">
        <v>0</v>
      </c>
      <c r="H70" s="64">
        <v>8</v>
      </c>
      <c r="I70" s="65"/>
      <c r="J70" s="68">
        <v>0</v>
      </c>
      <c r="K70" s="63">
        <v>0</v>
      </c>
      <c r="L70" s="64">
        <v>0</v>
      </c>
      <c r="M70" s="65"/>
      <c r="N70" s="68">
        <v>0</v>
      </c>
      <c r="O70" s="63">
        <v>0</v>
      </c>
      <c r="P70" s="64">
        <v>4</v>
      </c>
      <c r="Q70" s="65"/>
      <c r="R70" s="68">
        <v>1</v>
      </c>
      <c r="S70" s="63">
        <v>2</v>
      </c>
      <c r="T70" s="64">
        <v>8</v>
      </c>
      <c r="U70" s="67"/>
      <c r="V70" s="68">
        <v>0</v>
      </c>
      <c r="W70" s="63">
        <v>0</v>
      </c>
      <c r="X70" s="64">
        <v>0</v>
      </c>
      <c r="Y70" s="66"/>
      <c r="Z70" s="142">
        <f aca="true" t="shared" si="9" ref="Z70:AB76">IF(B70+F70+J70+N70+R70+V70&lt;1,0,B70+F70+J70+N70+R70+V70)</f>
        <v>3</v>
      </c>
      <c r="AA70" s="141">
        <f t="shared" si="9"/>
        <v>2</v>
      </c>
      <c r="AB70" s="143">
        <f t="shared" si="9"/>
        <v>28</v>
      </c>
    </row>
    <row r="71" spans="1:28" ht="12" customHeight="1">
      <c r="A71" s="203" t="s">
        <v>239</v>
      </c>
      <c r="B71" s="68">
        <v>0</v>
      </c>
      <c r="C71" s="63">
        <v>1</v>
      </c>
      <c r="D71" s="64">
        <v>4</v>
      </c>
      <c r="E71" s="65"/>
      <c r="F71" s="68">
        <v>0</v>
      </c>
      <c r="G71" s="63">
        <v>1</v>
      </c>
      <c r="H71" s="64">
        <v>4</v>
      </c>
      <c r="I71" s="65"/>
      <c r="J71" s="68">
        <v>0</v>
      </c>
      <c r="K71" s="63">
        <v>0</v>
      </c>
      <c r="L71" s="64">
        <v>8</v>
      </c>
      <c r="M71" s="65"/>
      <c r="N71" s="68">
        <v>0</v>
      </c>
      <c r="O71" s="63">
        <v>0</v>
      </c>
      <c r="P71" s="64">
        <v>8</v>
      </c>
      <c r="Q71" s="65"/>
      <c r="R71" s="68">
        <v>0</v>
      </c>
      <c r="S71" s="63">
        <v>0</v>
      </c>
      <c r="T71" s="64">
        <v>8</v>
      </c>
      <c r="U71" s="67"/>
      <c r="V71" s="68">
        <v>0</v>
      </c>
      <c r="W71" s="63">
        <v>0</v>
      </c>
      <c r="X71" s="64">
        <v>0</v>
      </c>
      <c r="Y71" s="66"/>
      <c r="Z71" s="142">
        <f t="shared" si="9"/>
        <v>0</v>
      </c>
      <c r="AA71" s="141">
        <f t="shared" si="9"/>
        <v>2</v>
      </c>
      <c r="AB71" s="143">
        <f t="shared" si="9"/>
        <v>32</v>
      </c>
    </row>
    <row r="72" spans="1:28" ht="12" customHeight="1">
      <c r="A72" s="203" t="s">
        <v>240</v>
      </c>
      <c r="B72" s="68">
        <v>0</v>
      </c>
      <c r="C72" s="69">
        <v>0</v>
      </c>
      <c r="D72" s="64">
        <v>8</v>
      </c>
      <c r="E72" s="65"/>
      <c r="F72" s="68">
        <v>0</v>
      </c>
      <c r="G72" s="69">
        <v>0</v>
      </c>
      <c r="H72" s="64">
        <v>0</v>
      </c>
      <c r="I72" s="65"/>
      <c r="J72" s="68">
        <v>0</v>
      </c>
      <c r="K72" s="69">
        <v>1</v>
      </c>
      <c r="L72" s="64">
        <v>8</v>
      </c>
      <c r="M72" s="65"/>
      <c r="N72" s="68">
        <v>0</v>
      </c>
      <c r="O72" s="69">
        <v>1</v>
      </c>
      <c r="P72" s="64">
        <v>8</v>
      </c>
      <c r="Q72" s="65"/>
      <c r="R72" s="68">
        <v>0</v>
      </c>
      <c r="S72" s="69">
        <v>1</v>
      </c>
      <c r="T72" s="64">
        <v>4</v>
      </c>
      <c r="U72" s="67"/>
      <c r="V72" s="68">
        <v>0</v>
      </c>
      <c r="W72" s="69">
        <v>0</v>
      </c>
      <c r="X72" s="64">
        <v>0</v>
      </c>
      <c r="Y72" s="66"/>
      <c r="Z72" s="142">
        <f t="shared" si="9"/>
        <v>0</v>
      </c>
      <c r="AA72" s="141">
        <f t="shared" si="9"/>
        <v>3</v>
      </c>
      <c r="AB72" s="143">
        <f t="shared" si="9"/>
        <v>28</v>
      </c>
    </row>
    <row r="73" spans="1:28" ht="12" customHeight="1">
      <c r="A73" s="203" t="s">
        <v>241</v>
      </c>
      <c r="B73" s="68">
        <v>0</v>
      </c>
      <c r="C73" s="63">
        <v>1</v>
      </c>
      <c r="D73" s="64">
        <v>8</v>
      </c>
      <c r="E73" s="70" t="str">
        <f>IF(SUM(D69:D76)=40," ",SUM(D69:D76)-40)</f>
        <v> </v>
      </c>
      <c r="F73" s="68">
        <v>0</v>
      </c>
      <c r="G73" s="63">
        <v>0</v>
      </c>
      <c r="H73" s="64">
        <v>0</v>
      </c>
      <c r="I73" s="70" t="str">
        <f>IF(SUM(H69:H76)=40," ",SUM(H69:H76)-40)</f>
        <v> </v>
      </c>
      <c r="J73" s="68">
        <v>0</v>
      </c>
      <c r="K73" s="63">
        <v>1</v>
      </c>
      <c r="L73" s="64">
        <v>4</v>
      </c>
      <c r="M73" s="70" t="str">
        <f>IF(SUM(L69:L76)=40," ",SUM(L69:L76)-40)</f>
        <v> </v>
      </c>
      <c r="N73" s="68">
        <v>0</v>
      </c>
      <c r="O73" s="63">
        <v>2</v>
      </c>
      <c r="P73" s="64">
        <v>8</v>
      </c>
      <c r="Q73" s="70" t="str">
        <f>IF(SUM(P69:P76)=40," ",SUM(P69:P76)-40)</f>
        <v> </v>
      </c>
      <c r="R73" s="68">
        <v>0</v>
      </c>
      <c r="S73" s="63">
        <v>2</v>
      </c>
      <c r="T73" s="64">
        <v>8</v>
      </c>
      <c r="U73" s="70" t="str">
        <f>IF(SUM(T69:T76)=40," ",SUM(T69:T76)-40)</f>
        <v> </v>
      </c>
      <c r="V73" s="68">
        <v>0</v>
      </c>
      <c r="W73" s="63">
        <v>0</v>
      </c>
      <c r="X73" s="64">
        <v>0</v>
      </c>
      <c r="Y73" s="70">
        <f>IF(SUM(X69:X76)=40," ",SUM(X69:X76)-40)</f>
        <v>-40</v>
      </c>
      <c r="Z73" s="142">
        <f t="shared" si="9"/>
        <v>0</v>
      </c>
      <c r="AA73" s="141">
        <f t="shared" si="9"/>
        <v>6</v>
      </c>
      <c r="AB73" s="143">
        <f t="shared" si="9"/>
        <v>28</v>
      </c>
    </row>
    <row r="74" spans="1:28" ht="12" customHeight="1">
      <c r="A74" s="251" t="s">
        <v>242</v>
      </c>
      <c r="B74" s="68">
        <v>0</v>
      </c>
      <c r="C74" s="63">
        <v>0</v>
      </c>
      <c r="D74" s="64">
        <v>4</v>
      </c>
      <c r="E74" s="65"/>
      <c r="F74" s="68">
        <v>0</v>
      </c>
      <c r="G74" s="63">
        <v>3</v>
      </c>
      <c r="H74" s="64">
        <v>8</v>
      </c>
      <c r="I74" s="65"/>
      <c r="J74" s="68">
        <v>0</v>
      </c>
      <c r="K74" s="63">
        <v>0</v>
      </c>
      <c r="L74" s="64">
        <v>4</v>
      </c>
      <c r="M74" s="65"/>
      <c r="N74" s="68">
        <v>0</v>
      </c>
      <c r="O74" s="63">
        <v>0</v>
      </c>
      <c r="P74" s="64">
        <v>0</v>
      </c>
      <c r="Q74" s="65"/>
      <c r="R74" s="68">
        <v>1</v>
      </c>
      <c r="S74" s="63">
        <v>1</v>
      </c>
      <c r="T74" s="64">
        <v>8</v>
      </c>
      <c r="U74" s="65"/>
      <c r="V74" s="68">
        <v>0</v>
      </c>
      <c r="W74" s="63">
        <v>0</v>
      </c>
      <c r="X74" s="64">
        <v>0</v>
      </c>
      <c r="Y74" s="66"/>
      <c r="Z74" s="142">
        <f t="shared" si="9"/>
        <v>1</v>
      </c>
      <c r="AA74" s="141">
        <f t="shared" si="9"/>
        <v>4</v>
      </c>
      <c r="AB74" s="143">
        <f t="shared" si="9"/>
        <v>24</v>
      </c>
    </row>
    <row r="75" spans="1:28" ht="12" customHeight="1">
      <c r="A75" s="203" t="s">
        <v>243</v>
      </c>
      <c r="B75" s="62">
        <v>0</v>
      </c>
      <c r="C75" s="63">
        <v>0</v>
      </c>
      <c r="D75" s="64">
        <v>0</v>
      </c>
      <c r="E75" s="71">
        <f>E76</f>
        <v>328</v>
      </c>
      <c r="F75" s="62">
        <v>0</v>
      </c>
      <c r="G75" s="63">
        <v>0</v>
      </c>
      <c r="H75" s="64">
        <v>8</v>
      </c>
      <c r="I75" s="71">
        <f>E75+I76</f>
        <v>616</v>
      </c>
      <c r="J75" s="62">
        <v>0</v>
      </c>
      <c r="K75" s="63">
        <v>0</v>
      </c>
      <c r="L75" s="64">
        <v>0</v>
      </c>
      <c r="M75" s="71">
        <f>I75+M76</f>
        <v>873</v>
      </c>
      <c r="N75" s="216">
        <v>0</v>
      </c>
      <c r="O75" s="114">
        <v>0</v>
      </c>
      <c r="P75" s="64">
        <v>0</v>
      </c>
      <c r="Q75" s="71">
        <f>M75+Q76</f>
        <v>1134</v>
      </c>
      <c r="R75" s="62">
        <v>2</v>
      </c>
      <c r="S75" s="63">
        <v>0</v>
      </c>
      <c r="T75" s="64">
        <v>4</v>
      </c>
      <c r="U75" s="71">
        <f>Q75+U76</f>
        <v>1488</v>
      </c>
      <c r="V75" s="62">
        <v>0</v>
      </c>
      <c r="W75" s="63">
        <v>0</v>
      </c>
      <c r="X75" s="64">
        <v>0</v>
      </c>
      <c r="Y75" s="71">
        <f>U75+Y76</f>
        <v>1488</v>
      </c>
      <c r="Z75" s="142">
        <f t="shared" si="9"/>
        <v>2</v>
      </c>
      <c r="AA75" s="141">
        <f t="shared" si="9"/>
        <v>0</v>
      </c>
      <c r="AB75" s="143">
        <f t="shared" si="9"/>
        <v>12</v>
      </c>
    </row>
    <row r="76" spans="1:28" ht="12" customHeight="1" thickBot="1">
      <c r="A76" s="204" t="s">
        <v>244</v>
      </c>
      <c r="B76" s="72">
        <v>0</v>
      </c>
      <c r="C76" s="73">
        <v>0</v>
      </c>
      <c r="D76" s="74">
        <v>0</v>
      </c>
      <c r="E76" s="75">
        <f>SUM(B77:E77)</f>
        <v>328</v>
      </c>
      <c r="F76" s="72">
        <v>0</v>
      </c>
      <c r="G76" s="73">
        <v>0</v>
      </c>
      <c r="H76" s="74">
        <v>4</v>
      </c>
      <c r="I76" s="75">
        <f>SUM(F77:I77)</f>
        <v>288</v>
      </c>
      <c r="J76" s="72">
        <v>0</v>
      </c>
      <c r="K76" s="73">
        <v>0</v>
      </c>
      <c r="L76" s="74">
        <v>8</v>
      </c>
      <c r="M76" s="75">
        <f>SUM(J77:M77)</f>
        <v>257</v>
      </c>
      <c r="N76" s="72">
        <v>1</v>
      </c>
      <c r="O76" s="73">
        <v>1</v>
      </c>
      <c r="P76" s="74">
        <v>8</v>
      </c>
      <c r="Q76" s="75">
        <f>SUM(N77:Q77)</f>
        <v>261</v>
      </c>
      <c r="R76" s="72">
        <v>0</v>
      </c>
      <c r="S76" s="73">
        <v>0</v>
      </c>
      <c r="T76" s="74">
        <v>0</v>
      </c>
      <c r="U76" s="75">
        <f>SUM(R77:U77)</f>
        <v>354</v>
      </c>
      <c r="V76" s="72">
        <v>0</v>
      </c>
      <c r="W76" s="73">
        <v>0</v>
      </c>
      <c r="X76" s="74">
        <v>0</v>
      </c>
      <c r="Y76" s="75">
        <f>SUM(V77:Y77)</f>
        <v>0</v>
      </c>
      <c r="Z76" s="142">
        <f t="shared" si="9"/>
        <v>1</v>
      </c>
      <c r="AA76" s="141">
        <f t="shared" si="9"/>
        <v>1</v>
      </c>
      <c r="AB76" s="143">
        <f t="shared" si="9"/>
        <v>20</v>
      </c>
    </row>
    <row r="77" spans="1:28" ht="15.75" customHeight="1">
      <c r="A77" s="280" t="s">
        <v>43</v>
      </c>
      <c r="B77" s="117">
        <v>66</v>
      </c>
      <c r="C77" s="79">
        <v>67</v>
      </c>
      <c r="D77" s="79">
        <v>101</v>
      </c>
      <c r="E77" s="80">
        <v>94</v>
      </c>
      <c r="F77" s="117">
        <v>74</v>
      </c>
      <c r="G77" s="79">
        <v>66</v>
      </c>
      <c r="H77" s="79">
        <v>75</v>
      </c>
      <c r="I77" s="80">
        <v>73</v>
      </c>
      <c r="J77" s="117">
        <v>59</v>
      </c>
      <c r="K77" s="79">
        <v>70</v>
      </c>
      <c r="L77" s="79">
        <v>70</v>
      </c>
      <c r="M77" s="80">
        <v>58</v>
      </c>
      <c r="N77" s="117">
        <v>39</v>
      </c>
      <c r="O77" s="79">
        <v>60</v>
      </c>
      <c r="P77" s="79">
        <v>70</v>
      </c>
      <c r="Q77" s="80">
        <v>92</v>
      </c>
      <c r="R77" s="117">
        <v>69</v>
      </c>
      <c r="S77" s="79">
        <v>89</v>
      </c>
      <c r="T77" s="79">
        <v>114</v>
      </c>
      <c r="U77" s="80">
        <v>82</v>
      </c>
      <c r="V77" s="117"/>
      <c r="W77" s="79"/>
      <c r="X77" s="79"/>
      <c r="Y77" s="81"/>
      <c r="Z77" s="255">
        <f>IF(SUM(B77:Y77)&lt;1," ",SUM(B77:Y77))</f>
        <v>1488</v>
      </c>
      <c r="AA77" s="256"/>
      <c r="AB77" s="257"/>
    </row>
    <row r="78" spans="1:28" ht="15.75" customHeight="1" thickBot="1">
      <c r="A78" s="292"/>
      <c r="B78" s="83" t="s">
        <v>11</v>
      </c>
      <c r="C78" s="83" t="s">
        <v>12</v>
      </c>
      <c r="D78" s="83" t="s">
        <v>44</v>
      </c>
      <c r="E78" s="84" t="s">
        <v>45</v>
      </c>
      <c r="F78" s="85" t="s">
        <v>46</v>
      </c>
      <c r="G78" s="83" t="s">
        <v>47</v>
      </c>
      <c r="H78" s="83" t="s">
        <v>48</v>
      </c>
      <c r="I78" s="86" t="s">
        <v>49</v>
      </c>
      <c r="J78" s="85" t="s">
        <v>50</v>
      </c>
      <c r="K78" s="83" t="s">
        <v>51</v>
      </c>
      <c r="L78" s="83" t="s">
        <v>52</v>
      </c>
      <c r="M78" s="84" t="s">
        <v>53</v>
      </c>
      <c r="N78" s="85" t="s">
        <v>54</v>
      </c>
      <c r="O78" s="83" t="s">
        <v>55</v>
      </c>
      <c r="P78" s="83" t="s">
        <v>56</v>
      </c>
      <c r="Q78" s="84" t="s">
        <v>57</v>
      </c>
      <c r="R78" s="82" t="s">
        <v>58</v>
      </c>
      <c r="S78" s="83" t="s">
        <v>59</v>
      </c>
      <c r="T78" s="83" t="s">
        <v>60</v>
      </c>
      <c r="U78" s="86" t="s">
        <v>61</v>
      </c>
      <c r="V78" s="85" t="s">
        <v>78</v>
      </c>
      <c r="W78" s="83" t="s">
        <v>79</v>
      </c>
      <c r="X78" s="83" t="s">
        <v>80</v>
      </c>
      <c r="Y78" s="86" t="s">
        <v>81</v>
      </c>
      <c r="Z78" s="258"/>
      <c r="AA78" s="259"/>
      <c r="AB78" s="260"/>
    </row>
    <row r="79" spans="1:28" ht="13.5" customHeight="1" thickBot="1">
      <c r="A79" s="129"/>
      <c r="B79" s="87"/>
      <c r="C79" s="87"/>
      <c r="D79" s="87"/>
      <c r="E79" s="87"/>
      <c r="F79" s="167"/>
      <c r="G79" s="87"/>
      <c r="H79" s="87"/>
      <c r="I79" s="87"/>
      <c r="J79" s="167"/>
      <c r="K79" s="163"/>
      <c r="L79" s="163"/>
      <c r="M79" s="164"/>
      <c r="N79" s="167"/>
      <c r="O79" s="163"/>
      <c r="P79" s="163"/>
      <c r="Q79" s="163"/>
      <c r="R79" s="167"/>
      <c r="S79" s="163"/>
      <c r="T79" s="163"/>
      <c r="U79" s="164"/>
      <c r="V79" s="163"/>
      <c r="W79" s="163"/>
      <c r="X79" s="163"/>
      <c r="Y79" s="163"/>
      <c r="Z79" s="165"/>
      <c r="AA79" s="165"/>
      <c r="AB79" s="166"/>
    </row>
    <row r="80" spans="1:28" ht="15">
      <c r="A80" s="126" t="s">
        <v>260</v>
      </c>
      <c r="B80" s="88"/>
      <c r="C80" s="89"/>
      <c r="D80" s="89"/>
      <c r="E80" s="60"/>
      <c r="F80" s="130"/>
      <c r="G80" s="59"/>
      <c r="H80" s="59"/>
      <c r="I80" s="60"/>
      <c r="J80" s="130"/>
      <c r="K80" s="140"/>
      <c r="L80" s="140"/>
      <c r="M80" s="139"/>
      <c r="N80" s="130"/>
      <c r="O80" s="140"/>
      <c r="P80" s="140"/>
      <c r="Q80" s="139"/>
      <c r="R80" s="130"/>
      <c r="S80" s="140"/>
      <c r="T80" s="140"/>
      <c r="U80" s="139"/>
      <c r="V80" s="130"/>
      <c r="W80" s="140"/>
      <c r="X80" s="140"/>
      <c r="Y80" s="139"/>
      <c r="Z80" s="261"/>
      <c r="AA80" s="262"/>
      <c r="AB80" s="263"/>
    </row>
    <row r="81" spans="1:28" ht="12" customHeight="1">
      <c r="A81" s="250" t="s">
        <v>261</v>
      </c>
      <c r="B81" s="62">
        <v>4</v>
      </c>
      <c r="C81" s="63">
        <v>3</v>
      </c>
      <c r="D81" s="64">
        <v>8</v>
      </c>
      <c r="E81" s="65"/>
      <c r="F81" s="62">
        <v>3</v>
      </c>
      <c r="G81" s="63">
        <v>4</v>
      </c>
      <c r="H81" s="64">
        <v>8</v>
      </c>
      <c r="I81" s="65"/>
      <c r="J81" s="62">
        <v>2</v>
      </c>
      <c r="K81" s="63">
        <v>4</v>
      </c>
      <c r="L81" s="64">
        <v>8</v>
      </c>
      <c r="M81" s="65"/>
      <c r="N81" s="62">
        <v>2</v>
      </c>
      <c r="O81" s="63">
        <v>4</v>
      </c>
      <c r="P81" s="64">
        <v>8</v>
      </c>
      <c r="Q81" s="65"/>
      <c r="R81" s="62">
        <v>0</v>
      </c>
      <c r="S81" s="63">
        <v>0</v>
      </c>
      <c r="T81" s="64">
        <v>0</v>
      </c>
      <c r="U81" s="67"/>
      <c r="V81" s="62">
        <v>0</v>
      </c>
      <c r="W81" s="63">
        <v>0</v>
      </c>
      <c r="X81" s="64">
        <v>0</v>
      </c>
      <c r="Y81" s="66"/>
      <c r="Z81" s="142">
        <f>IF(B81+F81+J81+N81+R81+V81&lt;1,0,B81+F81+J81+N81+R81+V81)</f>
        <v>11</v>
      </c>
      <c r="AA81" s="141">
        <f>IF(C81+G81+K81+O81+S81+W81&lt;1,0,C81+G81+K81+O81+S81+W81)</f>
        <v>15</v>
      </c>
      <c r="AB81" s="143">
        <f>IF(D81+H81+L81+P81+T81+X81&lt;1,0,D81+H81+L81+P81+T81+X81)</f>
        <v>32</v>
      </c>
    </row>
    <row r="82" spans="1:28" ht="12" customHeight="1">
      <c r="A82" s="250" t="s">
        <v>262</v>
      </c>
      <c r="B82" s="68">
        <v>4</v>
      </c>
      <c r="C82" s="63">
        <v>2</v>
      </c>
      <c r="D82" s="64">
        <v>8</v>
      </c>
      <c r="E82" s="65"/>
      <c r="F82" s="68">
        <v>1</v>
      </c>
      <c r="G82" s="63">
        <v>3</v>
      </c>
      <c r="H82" s="64">
        <v>8</v>
      </c>
      <c r="I82" s="65"/>
      <c r="J82" s="68">
        <v>2</v>
      </c>
      <c r="K82" s="63">
        <v>2</v>
      </c>
      <c r="L82" s="64">
        <v>8</v>
      </c>
      <c r="M82" s="65"/>
      <c r="N82" s="68">
        <v>6</v>
      </c>
      <c r="O82" s="63">
        <v>1</v>
      </c>
      <c r="P82" s="64">
        <v>8</v>
      </c>
      <c r="Q82" s="65"/>
      <c r="R82" s="68">
        <v>0</v>
      </c>
      <c r="S82" s="63">
        <v>0</v>
      </c>
      <c r="T82" s="64">
        <v>0</v>
      </c>
      <c r="U82" s="67"/>
      <c r="V82" s="68">
        <v>0</v>
      </c>
      <c r="W82" s="63">
        <v>0</v>
      </c>
      <c r="X82" s="64">
        <v>0</v>
      </c>
      <c r="Y82" s="66"/>
      <c r="Z82" s="142">
        <f aca="true" t="shared" si="10" ref="Z82:AB88">IF(B82+F82+J82+N82+R82+V82&lt;1,0,B82+F82+J82+N82+R82+V82)</f>
        <v>13</v>
      </c>
      <c r="AA82" s="141">
        <f t="shared" si="10"/>
        <v>8</v>
      </c>
      <c r="AB82" s="143">
        <f t="shared" si="10"/>
        <v>32</v>
      </c>
    </row>
    <row r="83" spans="1:28" ht="12" customHeight="1">
      <c r="A83" s="203" t="s">
        <v>263</v>
      </c>
      <c r="B83" s="68">
        <v>0</v>
      </c>
      <c r="C83" s="63">
        <v>3</v>
      </c>
      <c r="D83" s="64">
        <v>8</v>
      </c>
      <c r="E83" s="65"/>
      <c r="F83" s="68">
        <v>0</v>
      </c>
      <c r="G83" s="63">
        <v>0</v>
      </c>
      <c r="H83" s="64">
        <v>0</v>
      </c>
      <c r="I83" s="65"/>
      <c r="J83" s="68">
        <v>0</v>
      </c>
      <c r="K83" s="63">
        <v>3</v>
      </c>
      <c r="L83" s="64">
        <v>8</v>
      </c>
      <c r="M83" s="65"/>
      <c r="N83" s="68">
        <v>1</v>
      </c>
      <c r="O83" s="63">
        <v>0</v>
      </c>
      <c r="P83" s="64">
        <v>2</v>
      </c>
      <c r="Q83" s="65"/>
      <c r="R83" s="68">
        <v>3</v>
      </c>
      <c r="S83" s="63">
        <v>2</v>
      </c>
      <c r="T83" s="64">
        <v>8</v>
      </c>
      <c r="U83" s="67"/>
      <c r="V83" s="68">
        <v>0</v>
      </c>
      <c r="W83" s="63">
        <v>0</v>
      </c>
      <c r="X83" s="64">
        <v>0</v>
      </c>
      <c r="Y83" s="66"/>
      <c r="Z83" s="142">
        <f t="shared" si="10"/>
        <v>4</v>
      </c>
      <c r="AA83" s="141">
        <f t="shared" si="10"/>
        <v>8</v>
      </c>
      <c r="AB83" s="143">
        <f t="shared" si="10"/>
        <v>26</v>
      </c>
    </row>
    <row r="84" spans="1:28" ht="12" customHeight="1">
      <c r="A84" s="203" t="s">
        <v>264</v>
      </c>
      <c r="B84" s="68">
        <v>1</v>
      </c>
      <c r="C84" s="69">
        <v>2</v>
      </c>
      <c r="D84" s="64">
        <v>8</v>
      </c>
      <c r="E84" s="65"/>
      <c r="F84" s="68">
        <v>0</v>
      </c>
      <c r="G84" s="69">
        <v>0</v>
      </c>
      <c r="H84" s="64">
        <v>0</v>
      </c>
      <c r="I84" s="65"/>
      <c r="J84" s="68">
        <v>1</v>
      </c>
      <c r="K84" s="69">
        <v>3</v>
      </c>
      <c r="L84" s="64">
        <v>8</v>
      </c>
      <c r="M84" s="65"/>
      <c r="N84" s="68">
        <v>0</v>
      </c>
      <c r="O84" s="69">
        <v>3</v>
      </c>
      <c r="P84" s="64">
        <v>8</v>
      </c>
      <c r="Q84" s="65"/>
      <c r="R84" s="68">
        <v>1</v>
      </c>
      <c r="S84" s="69">
        <v>4</v>
      </c>
      <c r="T84" s="64">
        <v>8</v>
      </c>
      <c r="U84" s="67"/>
      <c r="V84" s="68">
        <v>0</v>
      </c>
      <c r="W84" s="69">
        <v>0</v>
      </c>
      <c r="X84" s="64">
        <v>0</v>
      </c>
      <c r="Y84" s="66"/>
      <c r="Z84" s="142">
        <f t="shared" si="10"/>
        <v>3</v>
      </c>
      <c r="AA84" s="141">
        <f t="shared" si="10"/>
        <v>12</v>
      </c>
      <c r="AB84" s="143">
        <f t="shared" si="10"/>
        <v>32</v>
      </c>
    </row>
    <row r="85" spans="1:28" ht="12" customHeight="1">
      <c r="A85" s="203" t="s">
        <v>265</v>
      </c>
      <c r="B85" s="68">
        <v>0</v>
      </c>
      <c r="C85" s="63">
        <v>0</v>
      </c>
      <c r="D85" s="64">
        <v>0</v>
      </c>
      <c r="E85" s="70" t="str">
        <f>IF(SUM(D81:D88)=40," ",SUM(D81:D88)-40)</f>
        <v> </v>
      </c>
      <c r="F85" s="68">
        <v>0</v>
      </c>
      <c r="G85" s="63">
        <v>0</v>
      </c>
      <c r="H85" s="64">
        <v>0</v>
      </c>
      <c r="I85" s="70" t="str">
        <f>IF(SUM(H81:H88)=40," ",SUM(H81:H88)-40)</f>
        <v> </v>
      </c>
      <c r="J85" s="68">
        <v>0</v>
      </c>
      <c r="K85" s="63">
        <v>0</v>
      </c>
      <c r="L85" s="64">
        <v>0</v>
      </c>
      <c r="M85" s="70" t="str">
        <f>IF(SUM(L81:L88)=40," ",SUM(L81:L88)-40)</f>
        <v> </v>
      </c>
      <c r="N85" s="68">
        <v>0</v>
      </c>
      <c r="O85" s="63">
        <v>0</v>
      </c>
      <c r="P85" s="64">
        <v>0</v>
      </c>
      <c r="Q85" s="70" t="str">
        <f>IF(SUM(P81:P88)=40," ",SUM(P81:P88)-40)</f>
        <v> </v>
      </c>
      <c r="R85" s="68">
        <v>0</v>
      </c>
      <c r="S85" s="63">
        <v>0</v>
      </c>
      <c r="T85" s="64">
        <v>0</v>
      </c>
      <c r="U85" s="70" t="str">
        <f>IF(SUM(T81:T88)=40," ",SUM(T81:T88)-40)</f>
        <v> </v>
      </c>
      <c r="V85" s="68">
        <v>0</v>
      </c>
      <c r="W85" s="63">
        <v>0</v>
      </c>
      <c r="X85" s="64">
        <v>0</v>
      </c>
      <c r="Y85" s="70">
        <f>IF(SUM(X81:X88)=40," ",SUM(X81:X88)-40)</f>
        <v>-40</v>
      </c>
      <c r="Z85" s="142">
        <f t="shared" si="10"/>
        <v>0</v>
      </c>
      <c r="AA85" s="141">
        <f t="shared" si="10"/>
        <v>0</v>
      </c>
      <c r="AB85" s="143">
        <f t="shared" si="10"/>
        <v>0</v>
      </c>
    </row>
    <row r="86" spans="1:28" ht="12" customHeight="1">
      <c r="A86" s="203" t="s">
        <v>266</v>
      </c>
      <c r="B86" s="68">
        <v>0</v>
      </c>
      <c r="C86" s="63">
        <v>0</v>
      </c>
      <c r="D86" s="64">
        <v>0</v>
      </c>
      <c r="E86" s="65"/>
      <c r="F86" s="68">
        <v>1</v>
      </c>
      <c r="G86" s="63">
        <v>0</v>
      </c>
      <c r="H86" s="64">
        <v>8</v>
      </c>
      <c r="I86" s="65"/>
      <c r="J86" s="68">
        <v>1</v>
      </c>
      <c r="K86" s="63">
        <v>1</v>
      </c>
      <c r="L86" s="64">
        <v>8</v>
      </c>
      <c r="M86" s="65"/>
      <c r="N86" s="68">
        <v>0</v>
      </c>
      <c r="O86" s="63">
        <v>0</v>
      </c>
      <c r="P86" s="64">
        <v>0</v>
      </c>
      <c r="Q86" s="65"/>
      <c r="R86" s="68">
        <v>0</v>
      </c>
      <c r="S86" s="63">
        <v>2</v>
      </c>
      <c r="T86" s="64">
        <v>8</v>
      </c>
      <c r="U86" s="65"/>
      <c r="V86" s="68">
        <v>0</v>
      </c>
      <c r="W86" s="63">
        <v>0</v>
      </c>
      <c r="X86" s="64">
        <v>0</v>
      </c>
      <c r="Y86" s="66"/>
      <c r="Z86" s="142">
        <f t="shared" si="10"/>
        <v>2</v>
      </c>
      <c r="AA86" s="141">
        <f t="shared" si="10"/>
        <v>3</v>
      </c>
      <c r="AB86" s="143">
        <f t="shared" si="10"/>
        <v>24</v>
      </c>
    </row>
    <row r="87" spans="1:28" ht="12" customHeight="1">
      <c r="A87" s="203" t="s">
        <v>267</v>
      </c>
      <c r="B87" s="62">
        <v>0</v>
      </c>
      <c r="C87" s="63">
        <v>0</v>
      </c>
      <c r="D87" s="64">
        <v>0</v>
      </c>
      <c r="E87" s="71">
        <f>E88</f>
        <v>575</v>
      </c>
      <c r="F87" s="62">
        <v>1</v>
      </c>
      <c r="G87" s="63">
        <v>2</v>
      </c>
      <c r="H87" s="64">
        <v>8</v>
      </c>
      <c r="I87" s="71">
        <f>E87+I88</f>
        <v>1079</v>
      </c>
      <c r="J87" s="62">
        <v>0</v>
      </c>
      <c r="K87" s="63">
        <v>0</v>
      </c>
      <c r="L87" s="64">
        <v>0</v>
      </c>
      <c r="M87" s="71">
        <f>I87+M88</f>
        <v>1605</v>
      </c>
      <c r="N87" s="216">
        <v>1</v>
      </c>
      <c r="O87" s="114">
        <v>1</v>
      </c>
      <c r="P87" s="64">
        <v>8</v>
      </c>
      <c r="Q87" s="71">
        <f>M87+Q88</f>
        <v>2171</v>
      </c>
      <c r="R87" s="62">
        <v>1</v>
      </c>
      <c r="S87" s="63">
        <v>3</v>
      </c>
      <c r="T87" s="64">
        <v>8</v>
      </c>
      <c r="U87" s="71">
        <f>Q87+U88</f>
        <v>2659</v>
      </c>
      <c r="V87" s="62">
        <v>0</v>
      </c>
      <c r="W87" s="63">
        <v>0</v>
      </c>
      <c r="X87" s="64">
        <v>0</v>
      </c>
      <c r="Y87" s="71">
        <f>U87+Y88</f>
        <v>2659</v>
      </c>
      <c r="Z87" s="142">
        <f t="shared" si="10"/>
        <v>3</v>
      </c>
      <c r="AA87" s="141">
        <f t="shared" si="10"/>
        <v>6</v>
      </c>
      <c r="AB87" s="143">
        <f t="shared" si="10"/>
        <v>24</v>
      </c>
    </row>
    <row r="88" spans="1:28" ht="12" customHeight="1" thickBot="1">
      <c r="A88" s="204" t="s">
        <v>268</v>
      </c>
      <c r="B88" s="72">
        <v>0</v>
      </c>
      <c r="C88" s="73">
        <v>4</v>
      </c>
      <c r="D88" s="74">
        <v>8</v>
      </c>
      <c r="E88" s="75">
        <f>SUM(B89:E89)</f>
        <v>575</v>
      </c>
      <c r="F88" s="72">
        <v>1</v>
      </c>
      <c r="G88" s="73">
        <v>0</v>
      </c>
      <c r="H88" s="74">
        <v>8</v>
      </c>
      <c r="I88" s="75">
        <f>SUM(F89:I89)</f>
        <v>504</v>
      </c>
      <c r="J88" s="72">
        <v>0</v>
      </c>
      <c r="K88" s="73">
        <v>0</v>
      </c>
      <c r="L88" s="74">
        <v>0</v>
      </c>
      <c r="M88" s="75">
        <f>SUM(J89:M89)</f>
        <v>526</v>
      </c>
      <c r="N88" s="72">
        <v>0</v>
      </c>
      <c r="O88" s="73">
        <v>0</v>
      </c>
      <c r="P88" s="74">
        <v>6</v>
      </c>
      <c r="Q88" s="75">
        <f>SUM(N89:Q89)</f>
        <v>566</v>
      </c>
      <c r="R88" s="72">
        <v>0</v>
      </c>
      <c r="S88" s="73">
        <v>2</v>
      </c>
      <c r="T88" s="74">
        <v>8</v>
      </c>
      <c r="U88" s="75">
        <f>SUM(R89:U89)</f>
        <v>488</v>
      </c>
      <c r="V88" s="72">
        <v>0</v>
      </c>
      <c r="W88" s="73">
        <v>0</v>
      </c>
      <c r="X88" s="74">
        <v>0</v>
      </c>
      <c r="Y88" s="75">
        <f>SUM(V89:Y89)</f>
        <v>0</v>
      </c>
      <c r="Z88" s="142">
        <f t="shared" si="10"/>
        <v>1</v>
      </c>
      <c r="AA88" s="141">
        <f t="shared" si="10"/>
        <v>6</v>
      </c>
      <c r="AB88" s="143">
        <f t="shared" si="10"/>
        <v>30</v>
      </c>
    </row>
    <row r="89" spans="1:28" ht="15.75" customHeight="1">
      <c r="A89" s="280" t="s">
        <v>43</v>
      </c>
      <c r="B89" s="117">
        <v>141</v>
      </c>
      <c r="C89" s="79">
        <v>146</v>
      </c>
      <c r="D89" s="79">
        <v>158</v>
      </c>
      <c r="E89" s="80">
        <v>130</v>
      </c>
      <c r="F89" s="117">
        <v>104</v>
      </c>
      <c r="G89" s="79">
        <v>116</v>
      </c>
      <c r="H89" s="79">
        <v>153</v>
      </c>
      <c r="I89" s="80">
        <v>131</v>
      </c>
      <c r="J89" s="117">
        <v>132</v>
      </c>
      <c r="K89" s="79">
        <v>138</v>
      </c>
      <c r="L89" s="79">
        <v>113</v>
      </c>
      <c r="M89" s="80">
        <v>143</v>
      </c>
      <c r="N89" s="117">
        <v>138</v>
      </c>
      <c r="O89" s="79">
        <v>134</v>
      </c>
      <c r="P89" s="79">
        <v>123</v>
      </c>
      <c r="Q89" s="80">
        <v>171</v>
      </c>
      <c r="R89" s="117">
        <v>91</v>
      </c>
      <c r="S89" s="79">
        <v>124</v>
      </c>
      <c r="T89" s="79">
        <v>118</v>
      </c>
      <c r="U89" s="80">
        <v>155</v>
      </c>
      <c r="V89" s="117"/>
      <c r="W89" s="79"/>
      <c r="X89" s="79"/>
      <c r="Y89" s="81">
        <v>0</v>
      </c>
      <c r="Z89" s="255">
        <f>IF(SUM(B89:Y89)&lt;1," ",SUM(B89:Y89))</f>
        <v>2659</v>
      </c>
      <c r="AA89" s="256"/>
      <c r="AB89" s="257"/>
    </row>
    <row r="90" spans="1:28" ht="15.75" customHeight="1" thickBot="1">
      <c r="A90" s="281"/>
      <c r="B90" s="83" t="s">
        <v>11</v>
      </c>
      <c r="C90" s="83" t="s">
        <v>12</v>
      </c>
      <c r="D90" s="83" t="s">
        <v>44</v>
      </c>
      <c r="E90" s="84" t="s">
        <v>45</v>
      </c>
      <c r="F90" s="85" t="s">
        <v>46</v>
      </c>
      <c r="G90" s="83" t="s">
        <v>47</v>
      </c>
      <c r="H90" s="83" t="s">
        <v>48</v>
      </c>
      <c r="I90" s="86" t="s">
        <v>49</v>
      </c>
      <c r="J90" s="85" t="s">
        <v>50</v>
      </c>
      <c r="K90" s="83" t="s">
        <v>51</v>
      </c>
      <c r="L90" s="83" t="s">
        <v>52</v>
      </c>
      <c r="M90" s="84" t="s">
        <v>53</v>
      </c>
      <c r="N90" s="85" t="s">
        <v>54</v>
      </c>
      <c r="O90" s="83" t="s">
        <v>55</v>
      </c>
      <c r="P90" s="83" t="s">
        <v>56</v>
      </c>
      <c r="Q90" s="84" t="s">
        <v>57</v>
      </c>
      <c r="R90" s="82" t="s">
        <v>58</v>
      </c>
      <c r="S90" s="83" t="s">
        <v>59</v>
      </c>
      <c r="T90" s="83" t="s">
        <v>60</v>
      </c>
      <c r="U90" s="86" t="s">
        <v>61</v>
      </c>
      <c r="V90" s="85" t="s">
        <v>78</v>
      </c>
      <c r="W90" s="83" t="s">
        <v>79</v>
      </c>
      <c r="X90" s="83" t="s">
        <v>80</v>
      </c>
      <c r="Y90" s="86" t="s">
        <v>81</v>
      </c>
      <c r="Z90" s="258"/>
      <c r="AA90" s="259"/>
      <c r="AB90" s="260"/>
    </row>
    <row r="91" spans="1:28" ht="13.5" customHeight="1" thickBot="1">
      <c r="A91" s="129"/>
      <c r="B91" s="87"/>
      <c r="C91" s="87"/>
      <c r="D91" s="87"/>
      <c r="E91" s="87"/>
      <c r="F91" s="167"/>
      <c r="G91" s="87"/>
      <c r="H91" s="87"/>
      <c r="I91" s="87"/>
      <c r="J91" s="167"/>
      <c r="K91" s="163"/>
      <c r="L91" s="163"/>
      <c r="M91" s="164"/>
      <c r="N91" s="167"/>
      <c r="O91" s="163"/>
      <c r="P91" s="163"/>
      <c r="Q91" s="163"/>
      <c r="R91" s="167"/>
      <c r="S91" s="163"/>
      <c r="T91" s="163"/>
      <c r="U91" s="164"/>
      <c r="V91" s="163"/>
      <c r="W91" s="163"/>
      <c r="X91" s="163"/>
      <c r="Y91" s="163"/>
      <c r="Z91" s="165"/>
      <c r="AA91" s="165"/>
      <c r="AB91" s="166"/>
    </row>
    <row r="92" spans="1:28" ht="15">
      <c r="A92" s="126" t="s">
        <v>290</v>
      </c>
      <c r="B92" s="88"/>
      <c r="C92" s="89"/>
      <c r="D92" s="89"/>
      <c r="E92" s="60"/>
      <c r="F92" s="130"/>
      <c r="G92" s="59"/>
      <c r="H92" s="59"/>
      <c r="I92" s="60"/>
      <c r="J92" s="130"/>
      <c r="K92" s="140"/>
      <c r="L92" s="140"/>
      <c r="M92" s="139"/>
      <c r="N92" s="130"/>
      <c r="O92" s="140"/>
      <c r="P92" s="140"/>
      <c r="Q92" s="139"/>
      <c r="R92" s="130"/>
      <c r="S92" s="140"/>
      <c r="T92" s="140"/>
      <c r="U92" s="139"/>
      <c r="V92" s="130"/>
      <c r="W92" s="140"/>
      <c r="X92" s="140"/>
      <c r="Y92" s="139"/>
      <c r="Z92" s="261"/>
      <c r="AA92" s="262"/>
      <c r="AB92" s="263"/>
    </row>
    <row r="93" spans="1:28" ht="12" customHeight="1">
      <c r="A93" s="203" t="s">
        <v>291</v>
      </c>
      <c r="B93" s="62">
        <v>1</v>
      </c>
      <c r="C93" s="63">
        <v>0</v>
      </c>
      <c r="D93" s="64">
        <v>8</v>
      </c>
      <c r="E93" s="65"/>
      <c r="F93" s="62">
        <v>0</v>
      </c>
      <c r="G93" s="63">
        <v>3</v>
      </c>
      <c r="H93" s="64">
        <v>8</v>
      </c>
      <c r="I93" s="65"/>
      <c r="J93" s="62">
        <v>2</v>
      </c>
      <c r="K93" s="63">
        <v>2</v>
      </c>
      <c r="L93" s="64">
        <v>8</v>
      </c>
      <c r="M93" s="65"/>
      <c r="N93" s="113">
        <v>1</v>
      </c>
      <c r="O93" s="63">
        <v>1</v>
      </c>
      <c r="P93" s="64">
        <v>8</v>
      </c>
      <c r="Q93" s="65"/>
      <c r="R93" s="62">
        <v>0</v>
      </c>
      <c r="S93" s="63">
        <v>3</v>
      </c>
      <c r="T93" s="64">
        <v>8</v>
      </c>
      <c r="U93" s="67"/>
      <c r="V93" s="62">
        <v>0</v>
      </c>
      <c r="W93" s="63">
        <v>0</v>
      </c>
      <c r="X93" s="64">
        <v>0</v>
      </c>
      <c r="Y93" s="66"/>
      <c r="Z93" s="142">
        <f>IF(B93+F93+J93+N93+R93+V93&lt;1,0,B93+F93+J93+N93+R93+V93)</f>
        <v>4</v>
      </c>
      <c r="AA93" s="141">
        <f>IF(C93+G93+K93+O93+S93+W93&lt;1,0,C93+G93+K93+O93+S93+W93)</f>
        <v>9</v>
      </c>
      <c r="AB93" s="143">
        <f>IF(D93+H93+L93+P93+T93+X93&lt;1,0,D93+H93+L93+P93+T93+X93)</f>
        <v>40</v>
      </c>
    </row>
    <row r="94" spans="1:28" ht="12" customHeight="1">
      <c r="A94" s="203" t="s">
        <v>314</v>
      </c>
      <c r="B94" s="68">
        <v>0</v>
      </c>
      <c r="C94" s="63">
        <v>2</v>
      </c>
      <c r="D94" s="64">
        <v>8</v>
      </c>
      <c r="E94" s="65"/>
      <c r="F94" s="68">
        <v>1</v>
      </c>
      <c r="G94" s="63">
        <v>1</v>
      </c>
      <c r="H94" s="64">
        <v>8</v>
      </c>
      <c r="I94" s="65"/>
      <c r="J94" s="68">
        <v>0</v>
      </c>
      <c r="K94" s="63">
        <v>1</v>
      </c>
      <c r="L94" s="64">
        <v>8</v>
      </c>
      <c r="M94" s="65"/>
      <c r="N94" s="114">
        <v>2</v>
      </c>
      <c r="O94" s="63">
        <v>0</v>
      </c>
      <c r="P94" s="64">
        <v>8</v>
      </c>
      <c r="Q94" s="65"/>
      <c r="R94" s="68">
        <v>1</v>
      </c>
      <c r="S94" s="63">
        <v>0</v>
      </c>
      <c r="T94" s="64">
        <v>8</v>
      </c>
      <c r="U94" s="67"/>
      <c r="V94" s="68">
        <v>0</v>
      </c>
      <c r="W94" s="63">
        <v>0</v>
      </c>
      <c r="X94" s="64">
        <v>0</v>
      </c>
      <c r="Y94" s="66"/>
      <c r="Z94" s="142">
        <f aca="true" t="shared" si="11" ref="Z94:AB100">IF(B94+F94+J94+N94+R94+V94&lt;1,0,B94+F94+J94+N94+R94+V94)</f>
        <v>4</v>
      </c>
      <c r="AA94" s="141">
        <f t="shared" si="11"/>
        <v>4</v>
      </c>
      <c r="AB94" s="143">
        <f t="shared" si="11"/>
        <v>40</v>
      </c>
    </row>
    <row r="95" spans="1:28" s="103" customFormat="1" ht="12" customHeight="1">
      <c r="A95" s="252" t="s">
        <v>292</v>
      </c>
      <c r="B95" s="68">
        <v>0</v>
      </c>
      <c r="C95" s="63">
        <v>0</v>
      </c>
      <c r="D95" s="64">
        <v>8</v>
      </c>
      <c r="E95" s="65"/>
      <c r="F95" s="68">
        <v>0</v>
      </c>
      <c r="G95" s="63">
        <v>2</v>
      </c>
      <c r="H95" s="64">
        <v>8</v>
      </c>
      <c r="I95" s="65"/>
      <c r="J95" s="68">
        <v>0</v>
      </c>
      <c r="K95" s="63">
        <v>2</v>
      </c>
      <c r="L95" s="64">
        <v>8</v>
      </c>
      <c r="M95" s="65"/>
      <c r="N95" s="114">
        <v>0</v>
      </c>
      <c r="O95" s="63">
        <v>1</v>
      </c>
      <c r="P95" s="64">
        <v>8</v>
      </c>
      <c r="Q95" s="65"/>
      <c r="R95" s="68">
        <v>0</v>
      </c>
      <c r="S95" s="63">
        <v>0</v>
      </c>
      <c r="T95" s="64">
        <v>8</v>
      </c>
      <c r="U95" s="67"/>
      <c r="V95" s="68">
        <v>0</v>
      </c>
      <c r="W95" s="63">
        <v>0</v>
      </c>
      <c r="X95" s="64">
        <v>0</v>
      </c>
      <c r="Y95" s="66"/>
      <c r="Z95" s="142">
        <f t="shared" si="11"/>
        <v>0</v>
      </c>
      <c r="AA95" s="141">
        <f t="shared" si="11"/>
        <v>5</v>
      </c>
      <c r="AB95" s="143">
        <f t="shared" si="11"/>
        <v>40</v>
      </c>
    </row>
    <row r="96" spans="1:28" ht="12" customHeight="1">
      <c r="A96" s="203" t="s">
        <v>293</v>
      </c>
      <c r="B96" s="68">
        <v>0</v>
      </c>
      <c r="C96" s="69">
        <v>0</v>
      </c>
      <c r="D96" s="64">
        <v>8</v>
      </c>
      <c r="E96" s="65"/>
      <c r="F96" s="68">
        <v>0</v>
      </c>
      <c r="G96" s="69">
        <v>1</v>
      </c>
      <c r="H96" s="64">
        <v>8</v>
      </c>
      <c r="I96" s="65"/>
      <c r="J96" s="68">
        <v>0</v>
      </c>
      <c r="K96" s="69">
        <v>1</v>
      </c>
      <c r="L96" s="64">
        <v>8</v>
      </c>
      <c r="M96" s="65"/>
      <c r="N96" s="114">
        <v>1</v>
      </c>
      <c r="O96" s="69">
        <v>0</v>
      </c>
      <c r="P96" s="64">
        <v>8</v>
      </c>
      <c r="Q96" s="65"/>
      <c r="R96" s="68">
        <v>0</v>
      </c>
      <c r="S96" s="69">
        <v>1</v>
      </c>
      <c r="T96" s="64">
        <v>8</v>
      </c>
      <c r="U96" s="67"/>
      <c r="V96" s="68">
        <v>0</v>
      </c>
      <c r="W96" s="69">
        <v>0</v>
      </c>
      <c r="X96" s="64">
        <v>0</v>
      </c>
      <c r="Y96" s="66"/>
      <c r="Z96" s="142">
        <f t="shared" si="11"/>
        <v>1</v>
      </c>
      <c r="AA96" s="141">
        <f t="shared" si="11"/>
        <v>3</v>
      </c>
      <c r="AB96" s="143">
        <f t="shared" si="11"/>
        <v>40</v>
      </c>
    </row>
    <row r="97" spans="1:28" ht="12" customHeight="1">
      <c r="A97" s="203" t="s">
        <v>294</v>
      </c>
      <c r="B97" s="68">
        <v>0</v>
      </c>
      <c r="C97" s="63">
        <v>3</v>
      </c>
      <c r="D97" s="64">
        <v>8</v>
      </c>
      <c r="E97" s="70" t="str">
        <f>IF(SUM(D93:D100)=40," ",SUM(D93:D100)-40)</f>
        <v> </v>
      </c>
      <c r="F97" s="68">
        <v>0</v>
      </c>
      <c r="G97" s="63">
        <v>2</v>
      </c>
      <c r="H97" s="64">
        <v>8</v>
      </c>
      <c r="I97" s="70" t="str">
        <f>IF(SUM(H93:H100)=40," ",SUM(H93:H100)-40)</f>
        <v> </v>
      </c>
      <c r="J97" s="68">
        <v>2</v>
      </c>
      <c r="K97" s="63">
        <v>4</v>
      </c>
      <c r="L97" s="64">
        <v>8</v>
      </c>
      <c r="M97" s="70" t="str">
        <f>IF(SUM(L93:L100)=40," ",SUM(L93:L100)-40)</f>
        <v> </v>
      </c>
      <c r="N97" s="68">
        <v>1</v>
      </c>
      <c r="O97" s="63">
        <v>3</v>
      </c>
      <c r="P97" s="64">
        <v>8</v>
      </c>
      <c r="Q97" s="70" t="str">
        <f>IF(SUM(P93:P100)=40," ",SUM(P93:P100)-40)</f>
        <v> </v>
      </c>
      <c r="R97" s="68">
        <v>2</v>
      </c>
      <c r="S97" s="63">
        <v>2</v>
      </c>
      <c r="T97" s="64">
        <v>8</v>
      </c>
      <c r="U97" s="70" t="str">
        <f>IF(SUM(T93:T100)=40," ",SUM(T93:T100)-40)</f>
        <v> </v>
      </c>
      <c r="V97" s="68">
        <v>0</v>
      </c>
      <c r="W97" s="63">
        <v>0</v>
      </c>
      <c r="X97" s="64">
        <v>0</v>
      </c>
      <c r="Y97" s="70">
        <f>IF(SUM(X93:X100)=40," ",SUM(X93:X100)-40)</f>
        <v>-40</v>
      </c>
      <c r="Z97" s="142">
        <f t="shared" si="11"/>
        <v>5</v>
      </c>
      <c r="AA97" s="141">
        <f t="shared" si="11"/>
        <v>14</v>
      </c>
      <c r="AB97" s="143">
        <f t="shared" si="11"/>
        <v>40</v>
      </c>
    </row>
    <row r="98" spans="1:28" ht="12" customHeight="1">
      <c r="A98" s="127"/>
      <c r="B98" s="68">
        <v>0</v>
      </c>
      <c r="C98" s="63">
        <v>0</v>
      </c>
      <c r="D98" s="64">
        <v>0</v>
      </c>
      <c r="E98" s="65"/>
      <c r="F98" s="68">
        <v>0</v>
      </c>
      <c r="G98" s="63">
        <v>0</v>
      </c>
      <c r="H98" s="64">
        <v>0</v>
      </c>
      <c r="I98" s="65"/>
      <c r="J98" s="68">
        <v>0</v>
      </c>
      <c r="K98" s="63">
        <v>0</v>
      </c>
      <c r="L98" s="64">
        <v>0</v>
      </c>
      <c r="M98" s="65"/>
      <c r="N98" s="114">
        <v>0</v>
      </c>
      <c r="O98" s="63">
        <v>0</v>
      </c>
      <c r="P98" s="64">
        <v>0</v>
      </c>
      <c r="Q98" s="65"/>
      <c r="R98" s="68">
        <v>0</v>
      </c>
      <c r="S98" s="63">
        <v>0</v>
      </c>
      <c r="T98" s="64">
        <v>0</v>
      </c>
      <c r="U98" s="65"/>
      <c r="V98" s="68">
        <v>0</v>
      </c>
      <c r="W98" s="63">
        <v>0</v>
      </c>
      <c r="X98" s="64">
        <v>0</v>
      </c>
      <c r="Y98" s="66"/>
      <c r="Z98" s="142">
        <f t="shared" si="11"/>
        <v>0</v>
      </c>
      <c r="AA98" s="141">
        <f t="shared" si="11"/>
        <v>0</v>
      </c>
      <c r="AB98" s="143">
        <f t="shared" si="11"/>
        <v>0</v>
      </c>
    </row>
    <row r="99" spans="1:28" ht="12" customHeight="1">
      <c r="A99" s="127"/>
      <c r="B99" s="62">
        <v>0</v>
      </c>
      <c r="C99" s="63">
        <v>0</v>
      </c>
      <c r="D99" s="64">
        <v>0</v>
      </c>
      <c r="E99" s="71">
        <f>E100</f>
        <v>319</v>
      </c>
      <c r="F99" s="62">
        <v>0</v>
      </c>
      <c r="G99" s="63">
        <v>0</v>
      </c>
      <c r="H99" s="64">
        <v>0</v>
      </c>
      <c r="I99" s="71">
        <f>E99+I100</f>
        <v>670</v>
      </c>
      <c r="J99" s="62">
        <v>0</v>
      </c>
      <c r="K99" s="63">
        <v>0</v>
      </c>
      <c r="L99" s="64">
        <v>0</v>
      </c>
      <c r="M99" s="71">
        <f>I99+M100</f>
        <v>1069</v>
      </c>
      <c r="N99" s="216">
        <v>0</v>
      </c>
      <c r="O99" s="114">
        <v>0</v>
      </c>
      <c r="P99" s="64">
        <v>0</v>
      </c>
      <c r="Q99" s="71">
        <f>M99+Q100</f>
        <v>1471</v>
      </c>
      <c r="R99" s="62">
        <v>0</v>
      </c>
      <c r="S99" s="63">
        <v>0</v>
      </c>
      <c r="T99" s="64">
        <v>0</v>
      </c>
      <c r="U99" s="71">
        <f>Q99+U100</f>
        <v>1828</v>
      </c>
      <c r="V99" s="62">
        <v>0</v>
      </c>
      <c r="W99" s="63">
        <v>0</v>
      </c>
      <c r="X99" s="64">
        <v>0</v>
      </c>
      <c r="Y99" s="71">
        <f>U99+Y100</f>
        <v>1828</v>
      </c>
      <c r="Z99" s="142">
        <f t="shared" si="11"/>
        <v>0</v>
      </c>
      <c r="AA99" s="141">
        <f t="shared" si="11"/>
        <v>0</v>
      </c>
      <c r="AB99" s="143">
        <f t="shared" si="11"/>
        <v>0</v>
      </c>
    </row>
    <row r="100" spans="1:28" ht="12" customHeight="1" thickBot="1">
      <c r="A100" s="128"/>
      <c r="B100" s="72">
        <v>0</v>
      </c>
      <c r="C100" s="73">
        <v>0</v>
      </c>
      <c r="D100" s="74">
        <v>0</v>
      </c>
      <c r="E100" s="75">
        <f>SUM(B101:E101)</f>
        <v>319</v>
      </c>
      <c r="F100" s="72">
        <v>0</v>
      </c>
      <c r="G100" s="73">
        <v>0</v>
      </c>
      <c r="H100" s="74">
        <v>0</v>
      </c>
      <c r="I100" s="75">
        <f>SUM(F101:I101)</f>
        <v>351</v>
      </c>
      <c r="J100" s="72">
        <v>0</v>
      </c>
      <c r="K100" s="73">
        <v>0</v>
      </c>
      <c r="L100" s="74">
        <v>0</v>
      </c>
      <c r="M100" s="75">
        <f>SUM(J101:M101)</f>
        <v>399</v>
      </c>
      <c r="N100" s="72">
        <v>0</v>
      </c>
      <c r="O100" s="73">
        <v>0</v>
      </c>
      <c r="P100" s="74">
        <v>0</v>
      </c>
      <c r="Q100" s="75">
        <f>SUM(N101:Q101)</f>
        <v>402</v>
      </c>
      <c r="R100" s="72">
        <v>0</v>
      </c>
      <c r="S100" s="73">
        <v>0</v>
      </c>
      <c r="T100" s="74">
        <v>0</v>
      </c>
      <c r="U100" s="75">
        <f>SUM(R101:U101)</f>
        <v>357</v>
      </c>
      <c r="V100" s="72">
        <v>0</v>
      </c>
      <c r="W100" s="73">
        <v>0</v>
      </c>
      <c r="X100" s="74">
        <v>0</v>
      </c>
      <c r="Y100" s="75">
        <f>SUM(V101:Y101)</f>
        <v>0</v>
      </c>
      <c r="Z100" s="142">
        <f t="shared" si="11"/>
        <v>0</v>
      </c>
      <c r="AA100" s="141">
        <f t="shared" si="11"/>
        <v>0</v>
      </c>
      <c r="AB100" s="143">
        <f t="shared" si="11"/>
        <v>0</v>
      </c>
    </row>
    <row r="101" spans="1:28" ht="15.75" customHeight="1">
      <c r="A101" s="280" t="s">
        <v>43</v>
      </c>
      <c r="B101" s="117">
        <v>97</v>
      </c>
      <c r="C101" s="79">
        <v>58</v>
      </c>
      <c r="D101" s="79">
        <v>87</v>
      </c>
      <c r="E101" s="80">
        <v>77</v>
      </c>
      <c r="F101" s="117">
        <v>76</v>
      </c>
      <c r="G101" s="79">
        <v>119</v>
      </c>
      <c r="H101" s="79">
        <v>79</v>
      </c>
      <c r="I101" s="80">
        <v>77</v>
      </c>
      <c r="J101" s="117">
        <v>86</v>
      </c>
      <c r="K101" s="79">
        <v>126</v>
      </c>
      <c r="L101" s="79">
        <v>59</v>
      </c>
      <c r="M101" s="80">
        <v>128</v>
      </c>
      <c r="N101" s="117">
        <v>108</v>
      </c>
      <c r="O101" s="79">
        <v>66</v>
      </c>
      <c r="P101" s="79">
        <v>133</v>
      </c>
      <c r="Q101" s="80">
        <v>95</v>
      </c>
      <c r="R101" s="117">
        <v>103</v>
      </c>
      <c r="S101" s="79">
        <v>74</v>
      </c>
      <c r="T101" s="79">
        <v>107</v>
      </c>
      <c r="U101" s="80">
        <v>73</v>
      </c>
      <c r="V101" s="117"/>
      <c r="W101" s="79"/>
      <c r="X101" s="79"/>
      <c r="Y101" s="81"/>
      <c r="Z101" s="255">
        <f>IF(SUM(B101:Y101)&lt;1," ",SUM(B101:Y101))</f>
        <v>1828</v>
      </c>
      <c r="AA101" s="256"/>
      <c r="AB101" s="257"/>
    </row>
    <row r="102" spans="1:28" ht="15.75" customHeight="1" thickBot="1">
      <c r="A102" s="281"/>
      <c r="B102" s="83" t="s">
        <v>11</v>
      </c>
      <c r="C102" s="83" t="s">
        <v>12</v>
      </c>
      <c r="D102" s="83" t="s">
        <v>44</v>
      </c>
      <c r="E102" s="84" t="s">
        <v>45</v>
      </c>
      <c r="F102" s="85" t="s">
        <v>46</v>
      </c>
      <c r="G102" s="83" t="s">
        <v>47</v>
      </c>
      <c r="H102" s="83" t="s">
        <v>48</v>
      </c>
      <c r="I102" s="86" t="s">
        <v>49</v>
      </c>
      <c r="J102" s="85" t="s">
        <v>50</v>
      </c>
      <c r="K102" s="83" t="s">
        <v>51</v>
      </c>
      <c r="L102" s="83" t="s">
        <v>52</v>
      </c>
      <c r="M102" s="84" t="s">
        <v>53</v>
      </c>
      <c r="N102" s="85" t="s">
        <v>54</v>
      </c>
      <c r="O102" s="83" t="s">
        <v>55</v>
      </c>
      <c r="P102" s="83" t="s">
        <v>56</v>
      </c>
      <c r="Q102" s="84" t="s">
        <v>57</v>
      </c>
      <c r="R102" s="82" t="s">
        <v>58</v>
      </c>
      <c r="S102" s="83" t="s">
        <v>59</v>
      </c>
      <c r="T102" s="83" t="s">
        <v>60</v>
      </c>
      <c r="U102" s="86" t="s">
        <v>61</v>
      </c>
      <c r="V102" s="85" t="s">
        <v>78</v>
      </c>
      <c r="W102" s="83" t="s">
        <v>79</v>
      </c>
      <c r="X102" s="83" t="s">
        <v>80</v>
      </c>
      <c r="Y102" s="86" t="s">
        <v>81</v>
      </c>
      <c r="Z102" s="258"/>
      <c r="AA102" s="259"/>
      <c r="AB102" s="260"/>
    </row>
    <row r="103" spans="1:28" ht="13.5" customHeight="1" thickBot="1">
      <c r="A103" s="129"/>
      <c r="B103" s="87"/>
      <c r="C103" s="87"/>
      <c r="D103" s="87"/>
      <c r="E103" s="87"/>
      <c r="F103" s="167"/>
      <c r="G103" s="87"/>
      <c r="H103" s="87"/>
      <c r="I103" s="87"/>
      <c r="J103" s="167"/>
      <c r="K103" s="163"/>
      <c r="L103" s="163"/>
      <c r="M103" s="164"/>
      <c r="N103" s="167"/>
      <c r="O103" s="163"/>
      <c r="P103" s="163"/>
      <c r="Q103" s="163"/>
      <c r="R103" s="167"/>
      <c r="S103" s="163"/>
      <c r="T103" s="163"/>
      <c r="U103" s="164"/>
      <c r="V103" s="163"/>
      <c r="W103" s="163"/>
      <c r="X103" s="163"/>
      <c r="Y103" s="163"/>
      <c r="Z103" s="165"/>
      <c r="AA103" s="165"/>
      <c r="AB103" s="166"/>
    </row>
    <row r="104" spans="1:28" ht="15">
      <c r="A104" s="126" t="s">
        <v>69</v>
      </c>
      <c r="B104" s="88"/>
      <c r="C104" s="89"/>
      <c r="D104" s="89"/>
      <c r="E104" s="60"/>
      <c r="F104" s="130"/>
      <c r="G104" s="59"/>
      <c r="H104" s="59"/>
      <c r="I104" s="60"/>
      <c r="J104" s="130"/>
      <c r="K104" s="140"/>
      <c r="L104" s="140"/>
      <c r="M104" s="139"/>
      <c r="N104" s="130"/>
      <c r="O104" s="140"/>
      <c r="P104" s="140"/>
      <c r="Q104" s="139"/>
      <c r="R104" s="130"/>
      <c r="S104" s="140"/>
      <c r="T104" s="140"/>
      <c r="U104" s="139"/>
      <c r="V104" s="130"/>
      <c r="W104" s="140"/>
      <c r="X104" s="140"/>
      <c r="Y104" s="139"/>
      <c r="Z104" s="261"/>
      <c r="AA104" s="262"/>
      <c r="AB104" s="263"/>
    </row>
    <row r="105" spans="1:28" ht="12" customHeight="1">
      <c r="A105" s="127" t="s">
        <v>83</v>
      </c>
      <c r="B105" s="62">
        <v>0</v>
      </c>
      <c r="C105" s="63">
        <v>0</v>
      </c>
      <c r="D105" s="64">
        <v>0</v>
      </c>
      <c r="E105" s="65"/>
      <c r="F105" s="62">
        <v>0</v>
      </c>
      <c r="G105" s="63">
        <v>0</v>
      </c>
      <c r="H105" s="64">
        <v>0</v>
      </c>
      <c r="I105" s="65"/>
      <c r="J105" s="62">
        <v>0</v>
      </c>
      <c r="K105" s="63">
        <v>0</v>
      </c>
      <c r="L105" s="64">
        <v>0</v>
      </c>
      <c r="M105" s="65"/>
      <c r="N105" s="62">
        <v>0</v>
      </c>
      <c r="O105" s="63">
        <v>0</v>
      </c>
      <c r="P105" s="64">
        <v>0</v>
      </c>
      <c r="Q105" s="65"/>
      <c r="R105" s="62">
        <v>0</v>
      </c>
      <c r="S105" s="63">
        <v>0</v>
      </c>
      <c r="T105" s="64">
        <v>0</v>
      </c>
      <c r="U105" s="67"/>
      <c r="V105" s="62">
        <v>0</v>
      </c>
      <c r="W105" s="63">
        <v>0</v>
      </c>
      <c r="X105" s="64">
        <v>0</v>
      </c>
      <c r="Y105" s="65"/>
      <c r="Z105" s="142">
        <f>IF(B105+F105+J105+N105+R105+V105&lt;1,0,B105+F105+J105+N105+R105+V105)</f>
        <v>0</v>
      </c>
      <c r="AA105" s="141">
        <f aca="true" t="shared" si="12" ref="AA105:AB112">IF(C105+G105+K105+O105+S105+W105&lt;1,0,C105+G105+K105+O105+S105+W105)</f>
        <v>0</v>
      </c>
      <c r="AB105" s="143">
        <f t="shared" si="12"/>
        <v>0</v>
      </c>
    </row>
    <row r="106" spans="1:28" ht="12" customHeight="1">
      <c r="A106" s="127" t="s">
        <v>84</v>
      </c>
      <c r="B106" s="68">
        <v>0</v>
      </c>
      <c r="C106" s="63">
        <v>0</v>
      </c>
      <c r="D106" s="64">
        <v>0</v>
      </c>
      <c r="E106" s="65"/>
      <c r="F106" s="68">
        <v>0</v>
      </c>
      <c r="G106" s="63">
        <v>0</v>
      </c>
      <c r="H106" s="64">
        <v>0</v>
      </c>
      <c r="I106" s="65"/>
      <c r="J106" s="68">
        <v>0</v>
      </c>
      <c r="K106" s="63">
        <v>0</v>
      </c>
      <c r="L106" s="64">
        <v>0</v>
      </c>
      <c r="M106" s="65"/>
      <c r="N106" s="68">
        <v>0</v>
      </c>
      <c r="O106" s="63">
        <v>0</v>
      </c>
      <c r="P106" s="64">
        <v>0</v>
      </c>
      <c r="Q106" s="65"/>
      <c r="R106" s="68">
        <v>0</v>
      </c>
      <c r="S106" s="63">
        <v>0</v>
      </c>
      <c r="T106" s="64">
        <v>0</v>
      </c>
      <c r="U106" s="67"/>
      <c r="V106" s="68">
        <v>0</v>
      </c>
      <c r="W106" s="63">
        <v>0</v>
      </c>
      <c r="X106" s="64">
        <v>0</v>
      </c>
      <c r="Y106" s="65"/>
      <c r="Z106" s="142">
        <f aca="true" t="shared" si="13" ref="Z106:Z112">IF(B106+F106+J106+N106+R106+V106&lt;1,0,B106+F106+J106+N106+R106+V106)</f>
        <v>0</v>
      </c>
      <c r="AA106" s="141">
        <f t="shared" si="12"/>
        <v>0</v>
      </c>
      <c r="AB106" s="143">
        <f t="shared" si="12"/>
        <v>0</v>
      </c>
    </row>
    <row r="107" spans="1:28" ht="12" customHeight="1">
      <c r="A107" s="127" t="s">
        <v>85</v>
      </c>
      <c r="B107" s="68">
        <v>0</v>
      </c>
      <c r="C107" s="63">
        <v>0</v>
      </c>
      <c r="D107" s="64">
        <v>0</v>
      </c>
      <c r="E107" s="65"/>
      <c r="F107" s="68">
        <v>0</v>
      </c>
      <c r="G107" s="63">
        <v>0</v>
      </c>
      <c r="H107" s="64">
        <v>0</v>
      </c>
      <c r="I107" s="65"/>
      <c r="J107" s="68">
        <v>0</v>
      </c>
      <c r="K107" s="63">
        <v>0</v>
      </c>
      <c r="L107" s="64">
        <v>0</v>
      </c>
      <c r="M107" s="65"/>
      <c r="N107" s="68">
        <v>0</v>
      </c>
      <c r="O107" s="63">
        <v>0</v>
      </c>
      <c r="P107" s="64">
        <v>0</v>
      </c>
      <c r="Q107" s="65"/>
      <c r="R107" s="68">
        <v>0</v>
      </c>
      <c r="S107" s="63">
        <v>0</v>
      </c>
      <c r="T107" s="64">
        <v>0</v>
      </c>
      <c r="U107" s="67"/>
      <c r="V107" s="68">
        <v>0</v>
      </c>
      <c r="W107" s="63">
        <v>0</v>
      </c>
      <c r="X107" s="64">
        <v>0</v>
      </c>
      <c r="Y107" s="65"/>
      <c r="Z107" s="142">
        <f t="shared" si="13"/>
        <v>0</v>
      </c>
      <c r="AA107" s="141">
        <f t="shared" si="12"/>
        <v>0</v>
      </c>
      <c r="AB107" s="143">
        <f t="shared" si="12"/>
        <v>0</v>
      </c>
    </row>
    <row r="108" spans="1:28" ht="12" customHeight="1">
      <c r="A108" s="127" t="s">
        <v>86</v>
      </c>
      <c r="B108" s="68">
        <v>0</v>
      </c>
      <c r="C108" s="69">
        <v>0</v>
      </c>
      <c r="D108" s="64">
        <v>0</v>
      </c>
      <c r="E108" s="65"/>
      <c r="F108" s="68">
        <v>0</v>
      </c>
      <c r="G108" s="69">
        <v>0</v>
      </c>
      <c r="H108" s="64">
        <v>0</v>
      </c>
      <c r="I108" s="65"/>
      <c r="J108" s="68">
        <v>0</v>
      </c>
      <c r="K108" s="69">
        <v>0</v>
      </c>
      <c r="L108" s="64">
        <v>0</v>
      </c>
      <c r="M108" s="65"/>
      <c r="N108" s="68">
        <v>0</v>
      </c>
      <c r="O108" s="69">
        <v>0</v>
      </c>
      <c r="P108" s="64">
        <v>0</v>
      </c>
      <c r="Q108" s="65"/>
      <c r="R108" s="68">
        <v>0</v>
      </c>
      <c r="S108" s="69">
        <v>0</v>
      </c>
      <c r="T108" s="64">
        <v>0</v>
      </c>
      <c r="U108" s="67"/>
      <c r="V108" s="68">
        <v>0</v>
      </c>
      <c r="W108" s="69">
        <v>0</v>
      </c>
      <c r="X108" s="64">
        <v>0</v>
      </c>
      <c r="Y108" s="65"/>
      <c r="Z108" s="142">
        <f t="shared" si="13"/>
        <v>0</v>
      </c>
      <c r="AA108" s="141">
        <f t="shared" si="12"/>
        <v>0</v>
      </c>
      <c r="AB108" s="143">
        <f t="shared" si="12"/>
        <v>0</v>
      </c>
    </row>
    <row r="109" spans="1:28" ht="12" customHeight="1">
      <c r="A109" s="135" t="s">
        <v>87</v>
      </c>
      <c r="B109" s="68">
        <v>0</v>
      </c>
      <c r="C109" s="63">
        <v>0</v>
      </c>
      <c r="D109" s="64">
        <v>0</v>
      </c>
      <c r="E109" s="70">
        <f>IF(SUM(D105:D112)=40," ",SUM(D105:D112)-40)</f>
        <v>-40</v>
      </c>
      <c r="F109" s="68">
        <v>0</v>
      </c>
      <c r="G109" s="63">
        <v>0</v>
      </c>
      <c r="H109" s="64">
        <v>0</v>
      </c>
      <c r="I109" s="70">
        <f>IF(SUM(H105:H112)=40," ",SUM(H105:H112)-40)</f>
        <v>-40</v>
      </c>
      <c r="J109" s="68">
        <v>0</v>
      </c>
      <c r="K109" s="63">
        <v>0</v>
      </c>
      <c r="L109" s="64">
        <v>0</v>
      </c>
      <c r="M109" s="70">
        <f>IF(SUM(L105:L112)=40," ",SUM(L105:L112)-40)</f>
        <v>-40</v>
      </c>
      <c r="N109" s="68">
        <v>0</v>
      </c>
      <c r="O109" s="63">
        <v>0</v>
      </c>
      <c r="P109" s="64">
        <v>0</v>
      </c>
      <c r="Q109" s="70">
        <f>IF(SUM(P105:P112)=40," ",SUM(P105:P112)-40)</f>
        <v>-40</v>
      </c>
      <c r="R109" s="68">
        <v>0</v>
      </c>
      <c r="S109" s="63">
        <v>0</v>
      </c>
      <c r="T109" s="64">
        <v>0</v>
      </c>
      <c r="U109" s="70">
        <f>IF(SUM(T105:T112)=40," ",SUM(T105:T112)-40)</f>
        <v>-40</v>
      </c>
      <c r="V109" s="68">
        <v>0</v>
      </c>
      <c r="W109" s="63">
        <v>0</v>
      </c>
      <c r="X109" s="64">
        <v>0</v>
      </c>
      <c r="Y109" s="70">
        <f>IF(SUM(X105:X112)=40," ",SUM(X105:X112)-40)</f>
        <v>-40</v>
      </c>
      <c r="Z109" s="142">
        <f t="shared" si="13"/>
        <v>0</v>
      </c>
      <c r="AA109" s="141">
        <f t="shared" si="12"/>
        <v>0</v>
      </c>
      <c r="AB109" s="143">
        <f t="shared" si="12"/>
        <v>0</v>
      </c>
    </row>
    <row r="110" spans="1:28" ht="12" customHeight="1">
      <c r="A110" s="127" t="s">
        <v>88</v>
      </c>
      <c r="B110" s="68">
        <v>0</v>
      </c>
      <c r="C110" s="63">
        <v>0</v>
      </c>
      <c r="D110" s="64">
        <v>0</v>
      </c>
      <c r="E110" s="65"/>
      <c r="F110" s="68">
        <v>0</v>
      </c>
      <c r="G110" s="63">
        <v>0</v>
      </c>
      <c r="H110" s="64">
        <v>0</v>
      </c>
      <c r="I110" s="65"/>
      <c r="J110" s="68">
        <v>0</v>
      </c>
      <c r="K110" s="63">
        <v>0</v>
      </c>
      <c r="L110" s="64">
        <v>0</v>
      </c>
      <c r="M110" s="65"/>
      <c r="N110" s="68">
        <v>0</v>
      </c>
      <c r="O110" s="63">
        <v>0</v>
      </c>
      <c r="P110" s="64">
        <v>0</v>
      </c>
      <c r="Q110" s="65"/>
      <c r="R110" s="68">
        <v>0</v>
      </c>
      <c r="S110" s="63">
        <v>0</v>
      </c>
      <c r="T110" s="64">
        <v>0</v>
      </c>
      <c r="U110" s="65"/>
      <c r="V110" s="68">
        <v>0</v>
      </c>
      <c r="W110" s="63">
        <v>0</v>
      </c>
      <c r="X110" s="64">
        <v>0</v>
      </c>
      <c r="Y110" s="65"/>
      <c r="Z110" s="142">
        <f t="shared" si="13"/>
        <v>0</v>
      </c>
      <c r="AA110" s="141">
        <f t="shared" si="12"/>
        <v>0</v>
      </c>
      <c r="AB110" s="143">
        <f t="shared" si="12"/>
        <v>0</v>
      </c>
    </row>
    <row r="111" spans="1:28" ht="12" customHeight="1">
      <c r="A111" s="183" t="s">
        <v>89</v>
      </c>
      <c r="B111" s="62">
        <v>0</v>
      </c>
      <c r="C111" s="63">
        <v>0</v>
      </c>
      <c r="D111" s="64">
        <v>0</v>
      </c>
      <c r="E111" s="71">
        <f>E112</f>
        <v>0</v>
      </c>
      <c r="F111" s="62">
        <v>0</v>
      </c>
      <c r="G111" s="63">
        <v>0</v>
      </c>
      <c r="H111" s="64">
        <v>0</v>
      </c>
      <c r="I111" s="71">
        <f>E111+I112</f>
        <v>0</v>
      </c>
      <c r="J111" s="62">
        <v>0</v>
      </c>
      <c r="K111" s="63">
        <v>0</v>
      </c>
      <c r="L111" s="64">
        <v>0</v>
      </c>
      <c r="M111" s="71">
        <f>I111+M112</f>
        <v>0</v>
      </c>
      <c r="N111" s="216">
        <v>0</v>
      </c>
      <c r="O111" s="114">
        <v>0</v>
      </c>
      <c r="P111" s="64">
        <v>0</v>
      </c>
      <c r="Q111" s="71">
        <f>M111+Q112</f>
        <v>0</v>
      </c>
      <c r="R111" s="62">
        <v>0</v>
      </c>
      <c r="S111" s="63">
        <v>0</v>
      </c>
      <c r="T111" s="64">
        <v>0</v>
      </c>
      <c r="U111" s="71">
        <f>Q111+U112</f>
        <v>0</v>
      </c>
      <c r="V111" s="62">
        <v>0</v>
      </c>
      <c r="W111" s="63">
        <v>0</v>
      </c>
      <c r="X111" s="64">
        <v>0</v>
      </c>
      <c r="Y111" s="71">
        <f>U111+Y112</f>
        <v>0</v>
      </c>
      <c r="Z111" s="142">
        <f t="shared" si="13"/>
        <v>0</v>
      </c>
      <c r="AA111" s="141">
        <f t="shared" si="12"/>
        <v>0</v>
      </c>
      <c r="AB111" s="143">
        <f t="shared" si="12"/>
        <v>0</v>
      </c>
    </row>
    <row r="112" spans="1:28" ht="12" customHeight="1" thickBot="1">
      <c r="A112" s="128" t="s">
        <v>90</v>
      </c>
      <c r="B112" s="72">
        <v>0</v>
      </c>
      <c r="C112" s="73">
        <v>0</v>
      </c>
      <c r="D112" s="74">
        <v>0</v>
      </c>
      <c r="E112" s="75">
        <f>SUM(B113:E113)</f>
        <v>0</v>
      </c>
      <c r="F112" s="72">
        <v>0</v>
      </c>
      <c r="G112" s="73">
        <v>0</v>
      </c>
      <c r="H112" s="74">
        <v>0</v>
      </c>
      <c r="I112" s="75">
        <f>SUM(F113:I113)</f>
        <v>0</v>
      </c>
      <c r="J112" s="72">
        <v>0</v>
      </c>
      <c r="K112" s="73">
        <v>0</v>
      </c>
      <c r="L112" s="74">
        <v>0</v>
      </c>
      <c r="M112" s="75">
        <f>SUM(J113:M113)</f>
        <v>0</v>
      </c>
      <c r="N112" s="72">
        <v>0</v>
      </c>
      <c r="O112" s="73">
        <v>0</v>
      </c>
      <c r="P112" s="74">
        <v>0</v>
      </c>
      <c r="Q112" s="75">
        <f>SUM(N113:Q113)</f>
        <v>0</v>
      </c>
      <c r="R112" s="72">
        <v>0</v>
      </c>
      <c r="S112" s="73">
        <v>0</v>
      </c>
      <c r="T112" s="74">
        <v>0</v>
      </c>
      <c r="U112" s="75">
        <f>SUM(R113:U113)</f>
        <v>0</v>
      </c>
      <c r="V112" s="72">
        <v>0</v>
      </c>
      <c r="W112" s="73">
        <v>0</v>
      </c>
      <c r="X112" s="74">
        <v>0</v>
      </c>
      <c r="Y112" s="75">
        <f>SUM(V113:Y113)</f>
        <v>0</v>
      </c>
      <c r="Z112" s="144">
        <f t="shared" si="13"/>
        <v>0</v>
      </c>
      <c r="AA112" s="145">
        <f t="shared" si="12"/>
        <v>0</v>
      </c>
      <c r="AB112" s="146">
        <f t="shared" si="12"/>
        <v>0</v>
      </c>
    </row>
    <row r="113" spans="1:28" ht="15.75" customHeight="1">
      <c r="A113" s="280" t="s">
        <v>43</v>
      </c>
      <c r="B113" s="117"/>
      <c r="C113" s="79"/>
      <c r="D113" s="79"/>
      <c r="E113" s="80"/>
      <c r="F113" s="117"/>
      <c r="G113" s="79"/>
      <c r="H113" s="79"/>
      <c r="I113" s="80"/>
      <c r="J113" s="117"/>
      <c r="K113" s="79"/>
      <c r="L113" s="79"/>
      <c r="M113" s="80"/>
      <c r="N113" s="117"/>
      <c r="O113" s="79"/>
      <c r="P113" s="79"/>
      <c r="Q113" s="80"/>
      <c r="R113" s="117"/>
      <c r="S113" s="79"/>
      <c r="T113" s="79"/>
      <c r="U113" s="80"/>
      <c r="V113" s="117"/>
      <c r="W113" s="79"/>
      <c r="X113" s="79"/>
      <c r="Y113" s="80"/>
      <c r="Z113" s="255" t="str">
        <f>IF(SUM(B113:Y113)&lt;1," ",SUM(B113:Y113))</f>
        <v> </v>
      </c>
      <c r="AA113" s="256"/>
      <c r="AB113" s="257"/>
    </row>
    <row r="114" spans="1:28" ht="15.75" customHeight="1" thickBot="1">
      <c r="A114" s="281"/>
      <c r="B114" s="82" t="s">
        <v>11</v>
      </c>
      <c r="C114" s="83" t="s">
        <v>12</v>
      </c>
      <c r="D114" s="83" t="s">
        <v>44</v>
      </c>
      <c r="E114" s="84" t="s">
        <v>45</v>
      </c>
      <c r="F114" s="85" t="s">
        <v>46</v>
      </c>
      <c r="G114" s="83" t="s">
        <v>47</v>
      </c>
      <c r="H114" s="83" t="s">
        <v>48</v>
      </c>
      <c r="I114" s="86" t="s">
        <v>49</v>
      </c>
      <c r="J114" s="85" t="s">
        <v>50</v>
      </c>
      <c r="K114" s="83" t="s">
        <v>51</v>
      </c>
      <c r="L114" s="83" t="s">
        <v>52</v>
      </c>
      <c r="M114" s="84" t="s">
        <v>53</v>
      </c>
      <c r="N114" s="85" t="s">
        <v>54</v>
      </c>
      <c r="O114" s="83" t="s">
        <v>55</v>
      </c>
      <c r="P114" s="83" t="s">
        <v>56</v>
      </c>
      <c r="Q114" s="84" t="s">
        <v>57</v>
      </c>
      <c r="R114" s="82" t="s">
        <v>58</v>
      </c>
      <c r="S114" s="83" t="s">
        <v>59</v>
      </c>
      <c r="T114" s="83" t="s">
        <v>60</v>
      </c>
      <c r="U114" s="86" t="s">
        <v>61</v>
      </c>
      <c r="V114" s="85" t="s">
        <v>78</v>
      </c>
      <c r="W114" s="83" t="s">
        <v>79</v>
      </c>
      <c r="X114" s="83" t="s">
        <v>80</v>
      </c>
      <c r="Y114" s="86" t="s">
        <v>81</v>
      </c>
      <c r="Z114" s="258"/>
      <c r="AA114" s="259"/>
      <c r="AB114" s="260"/>
    </row>
    <row r="115" spans="1:28" ht="13.5" thickBot="1">
      <c r="A115" s="129"/>
      <c r="B115" s="87"/>
      <c r="C115" s="87"/>
      <c r="D115" s="87"/>
      <c r="E115" s="87"/>
      <c r="F115" s="167"/>
      <c r="G115" s="87"/>
      <c r="H115" s="87"/>
      <c r="I115" s="87"/>
      <c r="J115" s="167"/>
      <c r="K115" s="163"/>
      <c r="L115" s="163"/>
      <c r="M115" s="164"/>
      <c r="N115" s="167"/>
      <c r="O115" s="163"/>
      <c r="P115" s="163"/>
      <c r="Q115" s="163"/>
      <c r="R115" s="167"/>
      <c r="S115" s="163"/>
      <c r="T115" s="163"/>
      <c r="U115" s="164"/>
      <c r="V115" s="163"/>
      <c r="W115" s="163"/>
      <c r="X115" s="163"/>
      <c r="Y115" s="163"/>
      <c r="Z115" s="165"/>
      <c r="AA115" s="165"/>
      <c r="AB115" s="166"/>
    </row>
    <row r="116" spans="1:28" ht="15">
      <c r="A116" s="126" t="s">
        <v>70</v>
      </c>
      <c r="B116" s="88"/>
      <c r="C116" s="89"/>
      <c r="D116" s="89"/>
      <c r="E116" s="60"/>
      <c r="F116" s="130"/>
      <c r="G116" s="59"/>
      <c r="H116" s="59"/>
      <c r="I116" s="60"/>
      <c r="J116" s="130"/>
      <c r="K116" s="140"/>
      <c r="L116" s="140"/>
      <c r="M116" s="139"/>
      <c r="N116" s="130"/>
      <c r="O116" s="140"/>
      <c r="P116" s="140"/>
      <c r="Q116" s="139"/>
      <c r="R116" s="130"/>
      <c r="S116" s="140"/>
      <c r="T116" s="140"/>
      <c r="U116" s="139"/>
      <c r="V116" s="130"/>
      <c r="W116" s="140"/>
      <c r="X116" s="140"/>
      <c r="Y116" s="139"/>
      <c r="Z116" s="261"/>
      <c r="AA116" s="262"/>
      <c r="AB116" s="263"/>
    </row>
    <row r="117" spans="1:28" ht="12" customHeight="1">
      <c r="A117" s="203" t="s">
        <v>91</v>
      </c>
      <c r="B117" s="62">
        <v>0</v>
      </c>
      <c r="C117" s="63">
        <v>0</v>
      </c>
      <c r="D117" s="64">
        <v>0</v>
      </c>
      <c r="E117" s="65"/>
      <c r="F117" s="62">
        <v>0</v>
      </c>
      <c r="G117" s="63">
        <v>0</v>
      </c>
      <c r="H117" s="64">
        <v>0</v>
      </c>
      <c r="I117" s="65"/>
      <c r="J117" s="62">
        <v>0</v>
      </c>
      <c r="K117" s="63">
        <v>0</v>
      </c>
      <c r="L117" s="64">
        <v>0</v>
      </c>
      <c r="M117" s="65"/>
      <c r="N117" s="62">
        <v>0</v>
      </c>
      <c r="O117" s="63">
        <v>0</v>
      </c>
      <c r="P117" s="64">
        <v>0</v>
      </c>
      <c r="Q117" s="65"/>
      <c r="R117" s="62">
        <v>0</v>
      </c>
      <c r="S117" s="63">
        <v>0</v>
      </c>
      <c r="T117" s="64">
        <v>0</v>
      </c>
      <c r="U117" s="67"/>
      <c r="V117" s="62">
        <v>0</v>
      </c>
      <c r="W117" s="63">
        <v>0</v>
      </c>
      <c r="X117" s="64">
        <v>0</v>
      </c>
      <c r="Y117" s="65"/>
      <c r="Z117" s="142">
        <f>IF(B117+F117+J117+N117+R117+V117&lt;1,0,B117+F117+J117+N117+R117+V117)</f>
        <v>0</v>
      </c>
      <c r="AA117" s="141">
        <f aca="true" t="shared" si="14" ref="AA117:AB124">IF(C117+G117+K117+O117+S117+W117&lt;1,0,C117+G117+K117+O117+S117+W117)</f>
        <v>0</v>
      </c>
      <c r="AB117" s="143">
        <f t="shared" si="14"/>
        <v>0</v>
      </c>
    </row>
    <row r="118" spans="1:28" ht="12" customHeight="1">
      <c r="A118" s="203" t="s">
        <v>92</v>
      </c>
      <c r="B118" s="68">
        <v>0</v>
      </c>
      <c r="C118" s="63">
        <v>0</v>
      </c>
      <c r="D118" s="64">
        <v>0</v>
      </c>
      <c r="E118" s="65"/>
      <c r="F118" s="68">
        <v>0</v>
      </c>
      <c r="G118" s="63">
        <v>0</v>
      </c>
      <c r="H118" s="64">
        <v>0</v>
      </c>
      <c r="I118" s="65"/>
      <c r="J118" s="68">
        <v>0</v>
      </c>
      <c r="K118" s="63">
        <v>0</v>
      </c>
      <c r="L118" s="64">
        <v>0</v>
      </c>
      <c r="M118" s="65"/>
      <c r="N118" s="68">
        <v>0</v>
      </c>
      <c r="O118" s="63">
        <v>0</v>
      </c>
      <c r="P118" s="64">
        <v>0</v>
      </c>
      <c r="Q118" s="65"/>
      <c r="R118" s="68">
        <v>0</v>
      </c>
      <c r="S118" s="63">
        <v>0</v>
      </c>
      <c r="T118" s="64">
        <v>0</v>
      </c>
      <c r="U118" s="67"/>
      <c r="V118" s="68">
        <v>0</v>
      </c>
      <c r="W118" s="63">
        <v>0</v>
      </c>
      <c r="X118" s="64">
        <v>0</v>
      </c>
      <c r="Y118" s="65"/>
      <c r="Z118" s="142">
        <f aca="true" t="shared" si="15" ref="Z118:Z124">IF(B118+F118+J118+N118+R118+V118&lt;1,0,B118+F118+J118+N118+R118+V118)</f>
        <v>0</v>
      </c>
      <c r="AA118" s="141">
        <f t="shared" si="14"/>
        <v>0</v>
      </c>
      <c r="AB118" s="143">
        <f t="shared" si="14"/>
        <v>0</v>
      </c>
    </row>
    <row r="119" spans="1:28" ht="12" customHeight="1">
      <c r="A119" s="203" t="s">
        <v>93</v>
      </c>
      <c r="B119" s="68">
        <v>0</v>
      </c>
      <c r="C119" s="63">
        <v>0</v>
      </c>
      <c r="D119" s="64">
        <v>0</v>
      </c>
      <c r="E119" s="65"/>
      <c r="F119" s="68">
        <v>0</v>
      </c>
      <c r="G119" s="63">
        <v>0</v>
      </c>
      <c r="H119" s="64">
        <v>0</v>
      </c>
      <c r="I119" s="65"/>
      <c r="J119" s="68">
        <v>0</v>
      </c>
      <c r="K119" s="63">
        <v>0</v>
      </c>
      <c r="L119" s="64">
        <v>0</v>
      </c>
      <c r="M119" s="65"/>
      <c r="N119" s="68">
        <v>0</v>
      </c>
      <c r="O119" s="63">
        <v>0</v>
      </c>
      <c r="P119" s="64">
        <v>0</v>
      </c>
      <c r="Q119" s="65"/>
      <c r="R119" s="68">
        <v>0</v>
      </c>
      <c r="S119" s="63">
        <v>0</v>
      </c>
      <c r="T119" s="64">
        <v>0</v>
      </c>
      <c r="U119" s="67"/>
      <c r="V119" s="68">
        <v>0</v>
      </c>
      <c r="W119" s="63">
        <v>0</v>
      </c>
      <c r="X119" s="64">
        <v>0</v>
      </c>
      <c r="Y119" s="65"/>
      <c r="Z119" s="142">
        <f t="shared" si="15"/>
        <v>0</v>
      </c>
      <c r="AA119" s="141">
        <f t="shared" si="14"/>
        <v>0</v>
      </c>
      <c r="AB119" s="143">
        <f t="shared" si="14"/>
        <v>0</v>
      </c>
    </row>
    <row r="120" spans="1:28" ht="12" customHeight="1">
      <c r="A120" s="203" t="s">
        <v>94</v>
      </c>
      <c r="B120" s="68">
        <v>0</v>
      </c>
      <c r="C120" s="69">
        <v>0</v>
      </c>
      <c r="D120" s="64">
        <v>0</v>
      </c>
      <c r="E120" s="65"/>
      <c r="F120" s="68">
        <v>0</v>
      </c>
      <c r="G120" s="69">
        <v>0</v>
      </c>
      <c r="H120" s="64">
        <v>0</v>
      </c>
      <c r="I120" s="65"/>
      <c r="J120" s="68">
        <v>0</v>
      </c>
      <c r="K120" s="69">
        <v>0</v>
      </c>
      <c r="L120" s="64">
        <v>0</v>
      </c>
      <c r="M120" s="65"/>
      <c r="N120" s="68">
        <v>0</v>
      </c>
      <c r="O120" s="69">
        <v>0</v>
      </c>
      <c r="P120" s="64">
        <v>0</v>
      </c>
      <c r="Q120" s="65"/>
      <c r="R120" s="68">
        <v>0</v>
      </c>
      <c r="S120" s="69">
        <v>0</v>
      </c>
      <c r="T120" s="64">
        <v>0</v>
      </c>
      <c r="U120" s="67"/>
      <c r="V120" s="68">
        <v>0</v>
      </c>
      <c r="W120" s="69">
        <v>0</v>
      </c>
      <c r="X120" s="64">
        <v>0</v>
      </c>
      <c r="Y120" s="65"/>
      <c r="Z120" s="142">
        <f t="shared" si="15"/>
        <v>0</v>
      </c>
      <c r="AA120" s="141">
        <f t="shared" si="14"/>
        <v>0</v>
      </c>
      <c r="AB120" s="143">
        <f t="shared" si="14"/>
        <v>0</v>
      </c>
    </row>
    <row r="121" spans="1:28" ht="12" customHeight="1">
      <c r="A121" s="203" t="s">
        <v>95</v>
      </c>
      <c r="B121" s="68">
        <v>0</v>
      </c>
      <c r="C121" s="63">
        <v>0</v>
      </c>
      <c r="D121" s="64">
        <v>0</v>
      </c>
      <c r="E121" s="70">
        <f>IF(SUM(D117:D124)=40," ",SUM(D117:D124)-40)</f>
        <v>-40</v>
      </c>
      <c r="F121" s="68">
        <v>0</v>
      </c>
      <c r="G121" s="63">
        <v>0</v>
      </c>
      <c r="H121" s="64">
        <v>0</v>
      </c>
      <c r="I121" s="70">
        <f>IF(SUM(H117:H124)=40," ",SUM(H117:H124)-40)</f>
        <v>-40</v>
      </c>
      <c r="J121" s="68">
        <v>0</v>
      </c>
      <c r="K121" s="63">
        <v>0</v>
      </c>
      <c r="L121" s="64">
        <v>0</v>
      </c>
      <c r="M121" s="70">
        <f>IF(SUM(L117:L124)=40," ",SUM(L117:L124)-40)</f>
        <v>-40</v>
      </c>
      <c r="N121" s="68">
        <v>0</v>
      </c>
      <c r="O121" s="63">
        <v>0</v>
      </c>
      <c r="P121" s="64">
        <v>0</v>
      </c>
      <c r="Q121" s="70">
        <f>IF(SUM(P117:P124)=40," ",SUM(P117:P124)-40)</f>
        <v>-40</v>
      </c>
      <c r="R121" s="68">
        <v>0</v>
      </c>
      <c r="S121" s="63">
        <v>0</v>
      </c>
      <c r="T121" s="64">
        <v>0</v>
      </c>
      <c r="U121" s="70">
        <f>IF(SUM(T117:T124)=40," ",SUM(T117:T124)-40)</f>
        <v>-40</v>
      </c>
      <c r="V121" s="68">
        <v>0</v>
      </c>
      <c r="W121" s="63">
        <v>0</v>
      </c>
      <c r="X121" s="64">
        <v>0</v>
      </c>
      <c r="Y121" s="70">
        <f>IF(SUM(X117:X124)=40," ",SUM(X117:X124)-40)</f>
        <v>-40</v>
      </c>
      <c r="Z121" s="142">
        <f t="shared" si="15"/>
        <v>0</v>
      </c>
      <c r="AA121" s="141">
        <f t="shared" si="14"/>
        <v>0</v>
      </c>
      <c r="AB121" s="143">
        <f t="shared" si="14"/>
        <v>0</v>
      </c>
    </row>
    <row r="122" spans="1:28" ht="12" customHeight="1">
      <c r="A122" s="205" t="s">
        <v>96</v>
      </c>
      <c r="B122" s="68">
        <v>0</v>
      </c>
      <c r="C122" s="63">
        <v>0</v>
      </c>
      <c r="D122" s="64">
        <v>0</v>
      </c>
      <c r="E122" s="65"/>
      <c r="F122" s="68">
        <v>0</v>
      </c>
      <c r="G122" s="63">
        <v>0</v>
      </c>
      <c r="H122" s="64">
        <v>0</v>
      </c>
      <c r="I122" s="65"/>
      <c r="J122" s="68">
        <v>0</v>
      </c>
      <c r="K122" s="63">
        <v>0</v>
      </c>
      <c r="L122" s="64">
        <v>0</v>
      </c>
      <c r="M122" s="65"/>
      <c r="N122" s="68">
        <v>0</v>
      </c>
      <c r="O122" s="63">
        <v>0</v>
      </c>
      <c r="P122" s="64">
        <v>0</v>
      </c>
      <c r="Q122" s="65"/>
      <c r="R122" s="68">
        <v>0</v>
      </c>
      <c r="S122" s="63">
        <v>0</v>
      </c>
      <c r="T122" s="64">
        <v>0</v>
      </c>
      <c r="U122" s="65"/>
      <c r="V122" s="68">
        <v>0</v>
      </c>
      <c r="W122" s="63">
        <v>0</v>
      </c>
      <c r="X122" s="64">
        <v>0</v>
      </c>
      <c r="Y122" s="65"/>
      <c r="Z122" s="142">
        <f t="shared" si="15"/>
        <v>0</v>
      </c>
      <c r="AA122" s="141">
        <f t="shared" si="14"/>
        <v>0</v>
      </c>
      <c r="AB122" s="143">
        <f t="shared" si="14"/>
        <v>0</v>
      </c>
    </row>
    <row r="123" spans="1:28" ht="12" customHeight="1">
      <c r="A123" s="203" t="s">
        <v>97</v>
      </c>
      <c r="B123" s="62">
        <v>0</v>
      </c>
      <c r="C123" s="63">
        <v>0</v>
      </c>
      <c r="D123" s="64">
        <v>0</v>
      </c>
      <c r="E123" s="71">
        <f>E124</f>
        <v>0</v>
      </c>
      <c r="F123" s="62">
        <v>0</v>
      </c>
      <c r="G123" s="63">
        <v>0</v>
      </c>
      <c r="H123" s="64">
        <v>0</v>
      </c>
      <c r="I123" s="71">
        <f>E123+I124</f>
        <v>0</v>
      </c>
      <c r="J123" s="62">
        <v>0</v>
      </c>
      <c r="K123" s="63">
        <v>0</v>
      </c>
      <c r="L123" s="64">
        <v>0</v>
      </c>
      <c r="M123" s="71">
        <f>I123+M124</f>
        <v>0</v>
      </c>
      <c r="N123" s="216">
        <v>0</v>
      </c>
      <c r="O123" s="114">
        <v>0</v>
      </c>
      <c r="P123" s="64">
        <v>0</v>
      </c>
      <c r="Q123" s="71">
        <f>M123+Q124</f>
        <v>0</v>
      </c>
      <c r="R123" s="62">
        <v>0</v>
      </c>
      <c r="S123" s="63">
        <v>0</v>
      </c>
      <c r="T123" s="64">
        <v>0</v>
      </c>
      <c r="U123" s="71">
        <f>Q123+U124</f>
        <v>0</v>
      </c>
      <c r="V123" s="62">
        <v>0</v>
      </c>
      <c r="W123" s="63">
        <v>0</v>
      </c>
      <c r="X123" s="64">
        <v>0</v>
      </c>
      <c r="Y123" s="71">
        <f>U123+Y124</f>
        <v>0</v>
      </c>
      <c r="Z123" s="142">
        <f t="shared" si="15"/>
        <v>0</v>
      </c>
      <c r="AA123" s="141">
        <f t="shared" si="14"/>
        <v>0</v>
      </c>
      <c r="AB123" s="143">
        <f t="shared" si="14"/>
        <v>0</v>
      </c>
    </row>
    <row r="124" spans="1:28" ht="12" customHeight="1" thickBot="1">
      <c r="A124" s="204" t="s">
        <v>98</v>
      </c>
      <c r="B124" s="72">
        <v>0</v>
      </c>
      <c r="C124" s="73">
        <v>0</v>
      </c>
      <c r="D124" s="74">
        <v>0</v>
      </c>
      <c r="E124" s="75">
        <f>SUM(B125:E125)</f>
        <v>0</v>
      </c>
      <c r="F124" s="72">
        <v>0</v>
      </c>
      <c r="G124" s="73">
        <v>0</v>
      </c>
      <c r="H124" s="74">
        <v>0</v>
      </c>
      <c r="I124" s="75">
        <f>SUM(F125:I125)</f>
        <v>0</v>
      </c>
      <c r="J124" s="72">
        <v>0</v>
      </c>
      <c r="K124" s="73">
        <v>0</v>
      </c>
      <c r="L124" s="74">
        <v>0</v>
      </c>
      <c r="M124" s="75">
        <f>SUM(J125:M125)</f>
        <v>0</v>
      </c>
      <c r="N124" s="72">
        <v>0</v>
      </c>
      <c r="O124" s="73">
        <v>0</v>
      </c>
      <c r="P124" s="74">
        <v>0</v>
      </c>
      <c r="Q124" s="75">
        <f>SUM(N125:Q125)</f>
        <v>0</v>
      </c>
      <c r="R124" s="72">
        <v>0</v>
      </c>
      <c r="S124" s="73">
        <v>0</v>
      </c>
      <c r="T124" s="74">
        <v>0</v>
      </c>
      <c r="U124" s="75">
        <f>SUM(R125:U125)</f>
        <v>0</v>
      </c>
      <c r="V124" s="72">
        <v>0</v>
      </c>
      <c r="W124" s="73">
        <v>0</v>
      </c>
      <c r="X124" s="74">
        <v>0</v>
      </c>
      <c r="Y124" s="75">
        <f>SUM(V125:Y125)</f>
        <v>0</v>
      </c>
      <c r="Z124" s="144">
        <f t="shared" si="15"/>
        <v>0</v>
      </c>
      <c r="AA124" s="145">
        <f t="shared" si="14"/>
        <v>0</v>
      </c>
      <c r="AB124" s="146">
        <f t="shared" si="14"/>
        <v>0</v>
      </c>
    </row>
    <row r="125" spans="1:28" ht="15.75" customHeight="1">
      <c r="A125" s="280" t="s">
        <v>43</v>
      </c>
      <c r="B125" s="117"/>
      <c r="C125" s="79"/>
      <c r="D125" s="79"/>
      <c r="E125" s="80"/>
      <c r="F125" s="117"/>
      <c r="G125" s="79"/>
      <c r="H125" s="79"/>
      <c r="I125" s="80"/>
      <c r="J125" s="117"/>
      <c r="K125" s="79"/>
      <c r="L125" s="79"/>
      <c r="M125" s="80"/>
      <c r="N125" s="117"/>
      <c r="O125" s="79"/>
      <c r="P125" s="79"/>
      <c r="Q125" s="80"/>
      <c r="R125" s="117"/>
      <c r="S125" s="79"/>
      <c r="T125" s="79"/>
      <c r="U125" s="80"/>
      <c r="V125" s="117"/>
      <c r="W125" s="79"/>
      <c r="X125" s="79"/>
      <c r="Y125" s="80"/>
      <c r="Z125" s="255" t="str">
        <f>IF(SUM(B125:Y125)&lt;1," ",SUM(B125:Y125))</f>
        <v> </v>
      </c>
      <c r="AA125" s="256"/>
      <c r="AB125" s="257"/>
    </row>
    <row r="126" spans="1:28" ht="15.75" customHeight="1" thickBot="1">
      <c r="A126" s="281"/>
      <c r="B126" s="82" t="s">
        <v>11</v>
      </c>
      <c r="C126" s="83" t="s">
        <v>12</v>
      </c>
      <c r="D126" s="83" t="s">
        <v>44</v>
      </c>
      <c r="E126" s="84" t="s">
        <v>45</v>
      </c>
      <c r="F126" s="85" t="s">
        <v>46</v>
      </c>
      <c r="G126" s="83" t="s">
        <v>47</v>
      </c>
      <c r="H126" s="83" t="s">
        <v>48</v>
      </c>
      <c r="I126" s="86" t="s">
        <v>49</v>
      </c>
      <c r="J126" s="85" t="s">
        <v>50</v>
      </c>
      <c r="K126" s="83" t="s">
        <v>51</v>
      </c>
      <c r="L126" s="83" t="s">
        <v>52</v>
      </c>
      <c r="M126" s="84" t="s">
        <v>53</v>
      </c>
      <c r="N126" s="85" t="s">
        <v>54</v>
      </c>
      <c r="O126" s="83" t="s">
        <v>55</v>
      </c>
      <c r="P126" s="83" t="s">
        <v>56</v>
      </c>
      <c r="Q126" s="84" t="s">
        <v>57</v>
      </c>
      <c r="R126" s="82" t="s">
        <v>58</v>
      </c>
      <c r="S126" s="83" t="s">
        <v>59</v>
      </c>
      <c r="T126" s="83" t="s">
        <v>60</v>
      </c>
      <c r="U126" s="86" t="s">
        <v>61</v>
      </c>
      <c r="V126" s="85" t="s">
        <v>78</v>
      </c>
      <c r="W126" s="83" t="s">
        <v>79</v>
      </c>
      <c r="X126" s="83" t="s">
        <v>80</v>
      </c>
      <c r="Y126" s="86" t="s">
        <v>81</v>
      </c>
      <c r="Z126" s="258"/>
      <c r="AA126" s="259"/>
      <c r="AB126" s="260"/>
    </row>
    <row r="127" spans="1:28" ht="13.5" thickBot="1">
      <c r="A127" s="129"/>
      <c r="B127" s="87"/>
      <c r="C127" s="87"/>
      <c r="D127" s="87"/>
      <c r="E127" s="87"/>
      <c r="F127" s="167"/>
      <c r="G127" s="87"/>
      <c r="H127" s="87"/>
      <c r="I127" s="87"/>
      <c r="J127" s="167"/>
      <c r="K127" s="163"/>
      <c r="L127" s="163"/>
      <c r="M127" s="164"/>
      <c r="N127" s="167"/>
      <c r="O127" s="163"/>
      <c r="P127" s="163"/>
      <c r="Q127" s="163"/>
      <c r="R127" s="167"/>
      <c r="S127" s="163"/>
      <c r="T127" s="163"/>
      <c r="U127" s="164"/>
      <c r="V127" s="163"/>
      <c r="W127" s="163"/>
      <c r="X127" s="163"/>
      <c r="Y127" s="163"/>
      <c r="Z127" s="165"/>
      <c r="AA127" s="165"/>
      <c r="AB127" s="166"/>
    </row>
    <row r="128" spans="1:28" ht="15">
      <c r="A128" s="126" t="s">
        <v>71</v>
      </c>
      <c r="B128" s="88"/>
      <c r="C128" s="89"/>
      <c r="D128" s="89"/>
      <c r="E128" s="60"/>
      <c r="F128" s="130"/>
      <c r="G128" s="59"/>
      <c r="H128" s="59"/>
      <c r="I128" s="60"/>
      <c r="J128" s="130"/>
      <c r="K128" s="140"/>
      <c r="L128" s="140"/>
      <c r="M128" s="139"/>
      <c r="N128" s="130"/>
      <c r="O128" s="140"/>
      <c r="P128" s="140"/>
      <c r="Q128" s="139"/>
      <c r="R128" s="130"/>
      <c r="S128" s="140"/>
      <c r="T128" s="140"/>
      <c r="U128" s="139"/>
      <c r="V128" s="130"/>
      <c r="W128" s="140"/>
      <c r="X128" s="140"/>
      <c r="Y128" s="139"/>
      <c r="Z128" s="261"/>
      <c r="AA128" s="262"/>
      <c r="AB128" s="263"/>
    </row>
    <row r="129" spans="1:28" ht="12" customHeight="1">
      <c r="A129" s="127" t="s">
        <v>99</v>
      </c>
      <c r="B129" s="62">
        <v>0</v>
      </c>
      <c r="C129" s="63">
        <v>0</v>
      </c>
      <c r="D129" s="64">
        <v>0</v>
      </c>
      <c r="E129" s="65"/>
      <c r="F129" s="62">
        <v>0</v>
      </c>
      <c r="G129" s="63">
        <v>0</v>
      </c>
      <c r="H129" s="64">
        <v>0</v>
      </c>
      <c r="I129" s="65"/>
      <c r="J129" s="62">
        <v>0</v>
      </c>
      <c r="K129" s="63">
        <v>0</v>
      </c>
      <c r="L129" s="64">
        <v>0</v>
      </c>
      <c r="M129" s="65"/>
      <c r="N129" s="62">
        <v>0</v>
      </c>
      <c r="O129" s="63">
        <v>0</v>
      </c>
      <c r="P129" s="64">
        <v>0</v>
      </c>
      <c r="Q129" s="65"/>
      <c r="R129" s="62">
        <v>0</v>
      </c>
      <c r="S129" s="63">
        <v>0</v>
      </c>
      <c r="T129" s="64">
        <v>0</v>
      </c>
      <c r="U129" s="67"/>
      <c r="V129" s="62">
        <v>0</v>
      </c>
      <c r="W129" s="63">
        <v>0</v>
      </c>
      <c r="X129" s="64">
        <v>0</v>
      </c>
      <c r="Y129" s="65"/>
      <c r="Z129" s="142">
        <f>IF(B129+F129+J129+N129+R129+V129&lt;1,0,B129+F129+J129+N129+R129+V129)</f>
        <v>0</v>
      </c>
      <c r="AA129" s="141">
        <f aca="true" t="shared" si="16" ref="AA129:AB136">IF(C129+G129+K129+O129+S129+W129&lt;1,0,C129+G129+K129+O129+S129+W129)</f>
        <v>0</v>
      </c>
      <c r="AB129" s="143">
        <f t="shared" si="16"/>
        <v>0</v>
      </c>
    </row>
    <row r="130" spans="1:28" ht="12" customHeight="1">
      <c r="A130" s="127" t="s">
        <v>100</v>
      </c>
      <c r="B130" s="68">
        <v>0</v>
      </c>
      <c r="C130" s="63">
        <v>0</v>
      </c>
      <c r="D130" s="64">
        <v>0</v>
      </c>
      <c r="E130" s="65"/>
      <c r="F130" s="68">
        <v>0</v>
      </c>
      <c r="G130" s="63">
        <v>0</v>
      </c>
      <c r="H130" s="64">
        <v>0</v>
      </c>
      <c r="I130" s="65"/>
      <c r="J130" s="68">
        <v>0</v>
      </c>
      <c r="K130" s="63">
        <v>0</v>
      </c>
      <c r="L130" s="64">
        <v>0</v>
      </c>
      <c r="M130" s="65"/>
      <c r="N130" s="68">
        <v>0</v>
      </c>
      <c r="O130" s="63">
        <v>0</v>
      </c>
      <c r="P130" s="64">
        <v>0</v>
      </c>
      <c r="Q130" s="65"/>
      <c r="R130" s="68">
        <v>0</v>
      </c>
      <c r="S130" s="63">
        <v>0</v>
      </c>
      <c r="T130" s="64">
        <v>0</v>
      </c>
      <c r="U130" s="67"/>
      <c r="V130" s="68">
        <v>0</v>
      </c>
      <c r="W130" s="63">
        <v>0</v>
      </c>
      <c r="X130" s="64">
        <v>0</v>
      </c>
      <c r="Y130" s="65"/>
      <c r="Z130" s="142">
        <f aca="true" t="shared" si="17" ref="Z130:Z136">IF(B130+F130+J130+N130+R130+V130&lt;1,0,B130+F130+J130+N130+R130+V130)</f>
        <v>0</v>
      </c>
      <c r="AA130" s="141">
        <f t="shared" si="16"/>
        <v>0</v>
      </c>
      <c r="AB130" s="143">
        <f t="shared" si="16"/>
        <v>0</v>
      </c>
    </row>
    <row r="131" spans="1:28" ht="12" customHeight="1">
      <c r="A131" s="127" t="s">
        <v>101</v>
      </c>
      <c r="B131" s="68">
        <v>0</v>
      </c>
      <c r="C131" s="63">
        <v>0</v>
      </c>
      <c r="D131" s="64">
        <v>0</v>
      </c>
      <c r="E131" s="65"/>
      <c r="F131" s="68">
        <v>0</v>
      </c>
      <c r="G131" s="63">
        <v>0</v>
      </c>
      <c r="H131" s="64">
        <v>0</v>
      </c>
      <c r="I131" s="65"/>
      <c r="J131" s="68">
        <v>0</v>
      </c>
      <c r="K131" s="63">
        <v>0</v>
      </c>
      <c r="L131" s="64">
        <v>0</v>
      </c>
      <c r="M131" s="65"/>
      <c r="N131" s="68">
        <v>0</v>
      </c>
      <c r="O131" s="63">
        <v>0</v>
      </c>
      <c r="P131" s="64">
        <v>0</v>
      </c>
      <c r="Q131" s="65"/>
      <c r="R131" s="68">
        <v>0</v>
      </c>
      <c r="S131" s="63">
        <v>0</v>
      </c>
      <c r="T131" s="64">
        <v>0</v>
      </c>
      <c r="U131" s="67"/>
      <c r="V131" s="68">
        <v>0</v>
      </c>
      <c r="W131" s="63">
        <v>0</v>
      </c>
      <c r="X131" s="64">
        <v>0</v>
      </c>
      <c r="Y131" s="65"/>
      <c r="Z131" s="142">
        <f t="shared" si="17"/>
        <v>0</v>
      </c>
      <c r="AA131" s="141">
        <f t="shared" si="16"/>
        <v>0</v>
      </c>
      <c r="AB131" s="143">
        <f t="shared" si="16"/>
        <v>0</v>
      </c>
    </row>
    <row r="132" spans="1:28" ht="12" customHeight="1">
      <c r="A132" s="127" t="s">
        <v>102</v>
      </c>
      <c r="B132" s="68">
        <v>0</v>
      </c>
      <c r="C132" s="69">
        <v>0</v>
      </c>
      <c r="D132" s="64">
        <v>0</v>
      </c>
      <c r="E132" s="65"/>
      <c r="F132" s="68">
        <v>0</v>
      </c>
      <c r="G132" s="69">
        <v>0</v>
      </c>
      <c r="H132" s="64">
        <v>0</v>
      </c>
      <c r="I132" s="65"/>
      <c r="J132" s="68">
        <v>0</v>
      </c>
      <c r="K132" s="69">
        <v>0</v>
      </c>
      <c r="L132" s="64">
        <v>0</v>
      </c>
      <c r="M132" s="65"/>
      <c r="N132" s="68">
        <v>0</v>
      </c>
      <c r="O132" s="69">
        <v>0</v>
      </c>
      <c r="P132" s="64">
        <v>0</v>
      </c>
      <c r="Q132" s="65"/>
      <c r="R132" s="68">
        <v>0</v>
      </c>
      <c r="S132" s="69">
        <v>0</v>
      </c>
      <c r="T132" s="64">
        <v>0</v>
      </c>
      <c r="U132" s="67"/>
      <c r="V132" s="68">
        <v>0</v>
      </c>
      <c r="W132" s="69">
        <v>0</v>
      </c>
      <c r="X132" s="64">
        <v>0</v>
      </c>
      <c r="Y132" s="65"/>
      <c r="Z132" s="142">
        <f t="shared" si="17"/>
        <v>0</v>
      </c>
      <c r="AA132" s="141">
        <f t="shared" si="16"/>
        <v>0</v>
      </c>
      <c r="AB132" s="143">
        <f t="shared" si="16"/>
        <v>0</v>
      </c>
    </row>
    <row r="133" spans="1:28" ht="12" customHeight="1">
      <c r="A133" s="127" t="s">
        <v>103</v>
      </c>
      <c r="B133" s="68">
        <v>0</v>
      </c>
      <c r="C133" s="63">
        <v>0</v>
      </c>
      <c r="D133" s="64">
        <v>0</v>
      </c>
      <c r="E133" s="70">
        <f>IF(SUM(D129:D136)=40," ",SUM(D129:D136)-40)</f>
        <v>-40</v>
      </c>
      <c r="F133" s="68">
        <v>0</v>
      </c>
      <c r="G133" s="63">
        <v>0</v>
      </c>
      <c r="H133" s="64">
        <v>0</v>
      </c>
      <c r="I133" s="70">
        <f>IF(SUM(H129:H136)=40," ",SUM(H129:H136)-40)</f>
        <v>-40</v>
      </c>
      <c r="J133" s="68">
        <v>0</v>
      </c>
      <c r="K133" s="63">
        <v>0</v>
      </c>
      <c r="L133" s="64">
        <v>0</v>
      </c>
      <c r="M133" s="70">
        <f>IF(SUM(L129:L136)=40," ",SUM(L129:L136)-40)</f>
        <v>-40</v>
      </c>
      <c r="N133" s="68">
        <v>0</v>
      </c>
      <c r="O133" s="63">
        <v>0</v>
      </c>
      <c r="P133" s="64">
        <v>0</v>
      </c>
      <c r="Q133" s="70">
        <f>IF(SUM(P129:P136)=40," ",SUM(P129:P136)-40)</f>
        <v>-40</v>
      </c>
      <c r="R133" s="68">
        <v>0</v>
      </c>
      <c r="S133" s="63">
        <v>0</v>
      </c>
      <c r="T133" s="64">
        <v>0</v>
      </c>
      <c r="U133" s="70">
        <f>IF(SUM(T129:T136)=40," ",SUM(T129:T136)-40)</f>
        <v>-40</v>
      </c>
      <c r="V133" s="68">
        <v>0</v>
      </c>
      <c r="W133" s="63">
        <v>0</v>
      </c>
      <c r="X133" s="64">
        <v>0</v>
      </c>
      <c r="Y133" s="70">
        <f>IF(SUM(X129:X136)=40," ",SUM(X129:X136)-40)</f>
        <v>-40</v>
      </c>
      <c r="Z133" s="142">
        <f t="shared" si="17"/>
        <v>0</v>
      </c>
      <c r="AA133" s="141">
        <f t="shared" si="16"/>
        <v>0</v>
      </c>
      <c r="AB133" s="143">
        <f t="shared" si="16"/>
        <v>0</v>
      </c>
    </row>
    <row r="134" spans="1:28" ht="12" customHeight="1">
      <c r="A134" s="111" t="s">
        <v>104</v>
      </c>
      <c r="B134" s="68">
        <v>0</v>
      </c>
      <c r="C134" s="63">
        <v>0</v>
      </c>
      <c r="D134" s="64">
        <v>0</v>
      </c>
      <c r="E134" s="65"/>
      <c r="F134" s="68">
        <v>0</v>
      </c>
      <c r="G134" s="63">
        <v>0</v>
      </c>
      <c r="H134" s="64">
        <v>0</v>
      </c>
      <c r="I134" s="65"/>
      <c r="J134" s="68">
        <v>0</v>
      </c>
      <c r="K134" s="63">
        <v>0</v>
      </c>
      <c r="L134" s="64">
        <v>0</v>
      </c>
      <c r="M134" s="65"/>
      <c r="N134" s="68">
        <v>0</v>
      </c>
      <c r="O134" s="63">
        <v>0</v>
      </c>
      <c r="P134" s="64">
        <v>0</v>
      </c>
      <c r="Q134" s="65"/>
      <c r="R134" s="68">
        <v>0</v>
      </c>
      <c r="S134" s="63">
        <v>0</v>
      </c>
      <c r="T134" s="64">
        <v>0</v>
      </c>
      <c r="U134" s="65"/>
      <c r="V134" s="68">
        <v>0</v>
      </c>
      <c r="W134" s="63">
        <v>0</v>
      </c>
      <c r="X134" s="64">
        <v>0</v>
      </c>
      <c r="Y134" s="65"/>
      <c r="Z134" s="142">
        <f t="shared" si="17"/>
        <v>0</v>
      </c>
      <c r="AA134" s="141">
        <f t="shared" si="16"/>
        <v>0</v>
      </c>
      <c r="AB134" s="143">
        <f t="shared" si="16"/>
        <v>0</v>
      </c>
    </row>
    <row r="135" spans="1:28" ht="12" customHeight="1">
      <c r="A135" s="111" t="s">
        <v>105</v>
      </c>
      <c r="B135" s="62">
        <v>0</v>
      </c>
      <c r="C135" s="63">
        <v>0</v>
      </c>
      <c r="D135" s="64">
        <v>0</v>
      </c>
      <c r="E135" s="71">
        <f>E136</f>
        <v>0</v>
      </c>
      <c r="F135" s="62">
        <v>0</v>
      </c>
      <c r="G135" s="63">
        <v>0</v>
      </c>
      <c r="H135" s="64">
        <v>0</v>
      </c>
      <c r="I135" s="71">
        <f>E135+I136</f>
        <v>0</v>
      </c>
      <c r="J135" s="62">
        <v>0</v>
      </c>
      <c r="K135" s="63">
        <v>0</v>
      </c>
      <c r="L135" s="64">
        <v>0</v>
      </c>
      <c r="M135" s="71">
        <f>I135+M136</f>
        <v>0</v>
      </c>
      <c r="N135" s="216">
        <v>0</v>
      </c>
      <c r="O135" s="114">
        <v>0</v>
      </c>
      <c r="P135" s="64">
        <v>0</v>
      </c>
      <c r="Q135" s="71">
        <f>M135+Q136</f>
        <v>0</v>
      </c>
      <c r="R135" s="62">
        <v>0</v>
      </c>
      <c r="S135" s="63">
        <v>0</v>
      </c>
      <c r="T135" s="64">
        <v>0</v>
      </c>
      <c r="U135" s="71">
        <f>Q135+U136</f>
        <v>0</v>
      </c>
      <c r="V135" s="62">
        <v>0</v>
      </c>
      <c r="W135" s="63">
        <v>0</v>
      </c>
      <c r="X135" s="64">
        <v>0</v>
      </c>
      <c r="Y135" s="71">
        <f>U135+Y136</f>
        <v>0</v>
      </c>
      <c r="Z135" s="142">
        <f t="shared" si="17"/>
        <v>0</v>
      </c>
      <c r="AA135" s="141">
        <f t="shared" si="16"/>
        <v>0</v>
      </c>
      <c r="AB135" s="143">
        <f t="shared" si="16"/>
        <v>0</v>
      </c>
    </row>
    <row r="136" spans="1:28" ht="12" customHeight="1" thickBot="1">
      <c r="A136" s="112" t="s">
        <v>106</v>
      </c>
      <c r="B136" s="72">
        <v>0</v>
      </c>
      <c r="C136" s="73">
        <v>0</v>
      </c>
      <c r="D136" s="74">
        <v>0</v>
      </c>
      <c r="E136" s="75">
        <f>SUM(B137:E137)</f>
        <v>0</v>
      </c>
      <c r="F136" s="72">
        <v>0</v>
      </c>
      <c r="G136" s="73">
        <v>0</v>
      </c>
      <c r="H136" s="74">
        <v>0</v>
      </c>
      <c r="I136" s="75">
        <f>SUM(F137:I137)</f>
        <v>0</v>
      </c>
      <c r="J136" s="72">
        <v>0</v>
      </c>
      <c r="K136" s="73">
        <v>0</v>
      </c>
      <c r="L136" s="74">
        <v>0</v>
      </c>
      <c r="M136" s="75">
        <f>SUM(J137:M137)</f>
        <v>0</v>
      </c>
      <c r="N136" s="72">
        <v>0</v>
      </c>
      <c r="O136" s="73">
        <v>0</v>
      </c>
      <c r="P136" s="74">
        <v>0</v>
      </c>
      <c r="Q136" s="75">
        <f>SUM(N137:Q137)</f>
        <v>0</v>
      </c>
      <c r="R136" s="72">
        <v>0</v>
      </c>
      <c r="S136" s="73">
        <v>0</v>
      </c>
      <c r="T136" s="74">
        <v>0</v>
      </c>
      <c r="U136" s="75">
        <f>SUM(R137:U137)</f>
        <v>0</v>
      </c>
      <c r="V136" s="72">
        <v>0</v>
      </c>
      <c r="W136" s="73">
        <v>0</v>
      </c>
      <c r="X136" s="74">
        <v>0</v>
      </c>
      <c r="Y136" s="75">
        <f>SUM(V137:Y137)</f>
        <v>0</v>
      </c>
      <c r="Z136" s="144">
        <f t="shared" si="17"/>
        <v>0</v>
      </c>
      <c r="AA136" s="145">
        <f t="shared" si="16"/>
        <v>0</v>
      </c>
      <c r="AB136" s="146">
        <f t="shared" si="16"/>
        <v>0</v>
      </c>
    </row>
    <row r="137" spans="1:28" ht="15.75" customHeight="1" thickBot="1">
      <c r="A137" s="280" t="s">
        <v>43</v>
      </c>
      <c r="B137" s="117"/>
      <c r="C137" s="79"/>
      <c r="D137" s="79"/>
      <c r="E137" s="80"/>
      <c r="F137" s="117"/>
      <c r="G137" s="79"/>
      <c r="H137" s="79"/>
      <c r="I137" s="80"/>
      <c r="J137" s="117"/>
      <c r="K137" s="79"/>
      <c r="L137" s="79"/>
      <c r="M137" s="80"/>
      <c r="N137" s="117"/>
      <c r="O137" s="79"/>
      <c r="P137" s="79"/>
      <c r="Q137" s="80"/>
      <c r="R137" s="117"/>
      <c r="S137" s="79"/>
      <c r="T137" s="79"/>
      <c r="U137" s="80"/>
      <c r="V137" s="117"/>
      <c r="W137" s="79"/>
      <c r="X137" s="79"/>
      <c r="Y137" s="80"/>
      <c r="Z137" s="255" t="str">
        <f>IF(SUM(B137:Y137)&lt;1," ",SUM(B137:Y137))</f>
        <v> </v>
      </c>
      <c r="AA137" s="256"/>
      <c r="AB137" s="257"/>
    </row>
    <row r="138" spans="1:28" ht="15.75" customHeight="1" thickBot="1">
      <c r="A138" s="281"/>
      <c r="B138" s="83" t="s">
        <v>11</v>
      </c>
      <c r="C138" s="83" t="s">
        <v>12</v>
      </c>
      <c r="D138" s="83" t="s">
        <v>44</v>
      </c>
      <c r="E138" s="84" t="s">
        <v>45</v>
      </c>
      <c r="F138" s="85" t="s">
        <v>46</v>
      </c>
      <c r="G138" s="83" t="s">
        <v>47</v>
      </c>
      <c r="H138" s="83" t="s">
        <v>48</v>
      </c>
      <c r="I138" s="86" t="s">
        <v>49</v>
      </c>
      <c r="J138" s="122" t="s">
        <v>50</v>
      </c>
      <c r="K138" s="123" t="s">
        <v>51</v>
      </c>
      <c r="L138" s="123" t="s">
        <v>52</v>
      </c>
      <c r="M138" s="124" t="s">
        <v>53</v>
      </c>
      <c r="N138" s="85" t="s">
        <v>54</v>
      </c>
      <c r="O138" s="83" t="s">
        <v>55</v>
      </c>
      <c r="P138" s="83" t="s">
        <v>56</v>
      </c>
      <c r="Q138" s="84" t="s">
        <v>57</v>
      </c>
      <c r="R138" s="82" t="s">
        <v>58</v>
      </c>
      <c r="S138" s="83" t="s">
        <v>59</v>
      </c>
      <c r="T138" s="83" t="s">
        <v>60</v>
      </c>
      <c r="U138" s="86" t="s">
        <v>61</v>
      </c>
      <c r="V138" s="85" t="s">
        <v>78</v>
      </c>
      <c r="W138" s="83" t="s">
        <v>79</v>
      </c>
      <c r="X138" s="83" t="s">
        <v>80</v>
      </c>
      <c r="Y138" s="86" t="s">
        <v>81</v>
      </c>
      <c r="Z138" s="258"/>
      <c r="AA138" s="259"/>
      <c r="AB138" s="260"/>
    </row>
    <row r="139" spans="1:28" ht="13.5" thickBot="1">
      <c r="A139" s="40"/>
      <c r="B139" s="87"/>
      <c r="C139" s="87"/>
      <c r="D139" s="87"/>
      <c r="E139" s="87"/>
      <c r="F139" s="167"/>
      <c r="G139" s="87"/>
      <c r="H139" s="87"/>
      <c r="I139" s="87"/>
      <c r="J139" s="167"/>
      <c r="K139" s="163"/>
      <c r="L139" s="163"/>
      <c r="M139" s="164"/>
      <c r="N139" s="167"/>
      <c r="O139" s="163"/>
      <c r="P139" s="163"/>
      <c r="Q139" s="163"/>
      <c r="R139" s="167"/>
      <c r="S139" s="163"/>
      <c r="T139" s="163"/>
      <c r="U139" s="164"/>
      <c r="V139" s="163"/>
      <c r="W139" s="163"/>
      <c r="X139" s="163"/>
      <c r="Y139" s="163"/>
      <c r="Z139" s="165"/>
      <c r="AA139" s="165"/>
      <c r="AB139" s="166"/>
    </row>
    <row r="140" spans="1:28" ht="15">
      <c r="A140" s="110" t="s">
        <v>72</v>
      </c>
      <c r="B140" s="88"/>
      <c r="C140" s="89"/>
      <c r="D140" s="89"/>
      <c r="E140" s="60"/>
      <c r="F140" s="130"/>
      <c r="G140" s="59"/>
      <c r="H140" s="59"/>
      <c r="I140" s="60"/>
      <c r="J140" s="130"/>
      <c r="K140" s="140"/>
      <c r="L140" s="140"/>
      <c r="M140" s="139"/>
      <c r="N140" s="130"/>
      <c r="O140" s="140"/>
      <c r="P140" s="140"/>
      <c r="Q140" s="139"/>
      <c r="R140" s="130"/>
      <c r="S140" s="140"/>
      <c r="T140" s="140"/>
      <c r="U140" s="139"/>
      <c r="V140" s="130"/>
      <c r="W140" s="140"/>
      <c r="X140" s="140"/>
      <c r="Y140" s="139"/>
      <c r="Z140" s="261"/>
      <c r="AA140" s="262"/>
      <c r="AB140" s="263"/>
    </row>
    <row r="141" spans="1:28" ht="12" customHeight="1">
      <c r="A141" s="111" t="s">
        <v>107</v>
      </c>
      <c r="B141" s="62">
        <v>0</v>
      </c>
      <c r="C141" s="63">
        <v>0</v>
      </c>
      <c r="D141" s="64">
        <v>0</v>
      </c>
      <c r="E141" s="65"/>
      <c r="F141" s="62">
        <v>0</v>
      </c>
      <c r="G141" s="63">
        <v>0</v>
      </c>
      <c r="H141" s="64">
        <v>0</v>
      </c>
      <c r="I141" s="65"/>
      <c r="J141" s="62">
        <v>0</v>
      </c>
      <c r="K141" s="63">
        <v>0</v>
      </c>
      <c r="L141" s="64">
        <v>0</v>
      </c>
      <c r="M141" s="65"/>
      <c r="N141" s="62">
        <v>0</v>
      </c>
      <c r="O141" s="63">
        <v>0</v>
      </c>
      <c r="P141" s="64">
        <v>0</v>
      </c>
      <c r="Q141" s="65"/>
      <c r="R141" s="62">
        <v>0</v>
      </c>
      <c r="S141" s="63">
        <v>0</v>
      </c>
      <c r="T141" s="64">
        <v>0</v>
      </c>
      <c r="U141" s="67"/>
      <c r="V141" s="62">
        <v>0</v>
      </c>
      <c r="W141" s="63">
        <v>0</v>
      </c>
      <c r="X141" s="64">
        <v>0</v>
      </c>
      <c r="Y141" s="65"/>
      <c r="Z141" s="142">
        <f aca="true" t="shared" si="18" ref="Z141:AB148">IF(B141+F141+J141+N141+R141+V141&lt;1,0,B141+F141+J141+N141+R141+V141)</f>
        <v>0</v>
      </c>
      <c r="AA141" s="141">
        <f t="shared" si="18"/>
        <v>0</v>
      </c>
      <c r="AB141" s="143">
        <f t="shared" si="18"/>
        <v>0</v>
      </c>
    </row>
    <row r="142" spans="1:28" ht="12" customHeight="1">
      <c r="A142" s="111" t="s">
        <v>108</v>
      </c>
      <c r="B142" s="68">
        <v>0</v>
      </c>
      <c r="C142" s="63">
        <v>0</v>
      </c>
      <c r="D142" s="64">
        <v>0</v>
      </c>
      <c r="E142" s="65"/>
      <c r="F142" s="68">
        <v>0</v>
      </c>
      <c r="G142" s="63">
        <v>0</v>
      </c>
      <c r="H142" s="64">
        <v>0</v>
      </c>
      <c r="I142" s="65"/>
      <c r="J142" s="68">
        <v>0</v>
      </c>
      <c r="K142" s="63">
        <v>0</v>
      </c>
      <c r="L142" s="64">
        <v>0</v>
      </c>
      <c r="M142" s="65"/>
      <c r="N142" s="68">
        <v>0</v>
      </c>
      <c r="O142" s="63">
        <v>0</v>
      </c>
      <c r="P142" s="64">
        <v>0</v>
      </c>
      <c r="Q142" s="65"/>
      <c r="R142" s="68">
        <v>0</v>
      </c>
      <c r="S142" s="63">
        <v>0</v>
      </c>
      <c r="T142" s="64">
        <v>0</v>
      </c>
      <c r="U142" s="67"/>
      <c r="V142" s="68">
        <v>0</v>
      </c>
      <c r="W142" s="63">
        <v>0</v>
      </c>
      <c r="X142" s="64">
        <v>0</v>
      </c>
      <c r="Y142" s="65"/>
      <c r="Z142" s="142">
        <f t="shared" si="18"/>
        <v>0</v>
      </c>
      <c r="AA142" s="141">
        <f t="shared" si="18"/>
        <v>0</v>
      </c>
      <c r="AB142" s="143">
        <f t="shared" si="18"/>
        <v>0</v>
      </c>
    </row>
    <row r="143" spans="1:28" ht="12" customHeight="1">
      <c r="A143" s="111" t="s">
        <v>109</v>
      </c>
      <c r="B143" s="68">
        <v>0</v>
      </c>
      <c r="C143" s="63">
        <v>0</v>
      </c>
      <c r="D143" s="64">
        <v>0</v>
      </c>
      <c r="E143" s="65"/>
      <c r="F143" s="68">
        <v>0</v>
      </c>
      <c r="G143" s="63">
        <v>0</v>
      </c>
      <c r="H143" s="64">
        <v>0</v>
      </c>
      <c r="I143" s="65"/>
      <c r="J143" s="68">
        <v>0</v>
      </c>
      <c r="K143" s="63">
        <v>0</v>
      </c>
      <c r="L143" s="64">
        <v>0</v>
      </c>
      <c r="M143" s="65"/>
      <c r="N143" s="68">
        <v>0</v>
      </c>
      <c r="O143" s="63">
        <v>0</v>
      </c>
      <c r="P143" s="64">
        <v>0</v>
      </c>
      <c r="Q143" s="65"/>
      <c r="R143" s="68">
        <v>0</v>
      </c>
      <c r="S143" s="63">
        <v>0</v>
      </c>
      <c r="T143" s="64">
        <v>0</v>
      </c>
      <c r="U143" s="67"/>
      <c r="V143" s="68">
        <v>0</v>
      </c>
      <c r="W143" s="63">
        <v>0</v>
      </c>
      <c r="X143" s="64">
        <v>0</v>
      </c>
      <c r="Y143" s="65"/>
      <c r="Z143" s="142">
        <f t="shared" si="18"/>
        <v>0</v>
      </c>
      <c r="AA143" s="141">
        <f t="shared" si="18"/>
        <v>0</v>
      </c>
      <c r="AB143" s="143">
        <f t="shared" si="18"/>
        <v>0</v>
      </c>
    </row>
    <row r="144" spans="1:28" ht="12" customHeight="1">
      <c r="A144" s="111" t="s">
        <v>110</v>
      </c>
      <c r="B144" s="68">
        <v>0</v>
      </c>
      <c r="C144" s="63">
        <v>0</v>
      </c>
      <c r="D144" s="64">
        <v>0</v>
      </c>
      <c r="E144" s="65"/>
      <c r="F144" s="68">
        <v>0</v>
      </c>
      <c r="G144" s="69">
        <v>0</v>
      </c>
      <c r="H144" s="64">
        <v>0</v>
      </c>
      <c r="I144" s="65"/>
      <c r="J144" s="68">
        <v>0</v>
      </c>
      <c r="K144" s="69">
        <v>0</v>
      </c>
      <c r="L144" s="64">
        <v>0</v>
      </c>
      <c r="M144" s="65"/>
      <c r="N144" s="68">
        <v>0</v>
      </c>
      <c r="O144" s="69">
        <v>0</v>
      </c>
      <c r="P144" s="64">
        <v>0</v>
      </c>
      <c r="Q144" s="65"/>
      <c r="R144" s="68">
        <v>0</v>
      </c>
      <c r="S144" s="69">
        <v>0</v>
      </c>
      <c r="T144" s="64">
        <v>0</v>
      </c>
      <c r="U144" s="67"/>
      <c r="V144" s="68">
        <v>0</v>
      </c>
      <c r="W144" s="69">
        <v>0</v>
      </c>
      <c r="X144" s="64">
        <v>0</v>
      </c>
      <c r="Y144" s="65"/>
      <c r="Z144" s="142">
        <f t="shared" si="18"/>
        <v>0</v>
      </c>
      <c r="AA144" s="141">
        <f t="shared" si="18"/>
        <v>0</v>
      </c>
      <c r="AB144" s="143">
        <f t="shared" si="18"/>
        <v>0</v>
      </c>
    </row>
    <row r="145" spans="1:28" ht="12" customHeight="1">
      <c r="A145" s="111" t="s">
        <v>111</v>
      </c>
      <c r="B145" s="68">
        <v>0</v>
      </c>
      <c r="C145" s="69">
        <v>0</v>
      </c>
      <c r="D145" s="64">
        <v>0</v>
      </c>
      <c r="E145" s="70">
        <f>IF(SUM(D141:D148)=40," ",SUM(D141:D148)-40)</f>
        <v>-40</v>
      </c>
      <c r="F145" s="68">
        <v>0</v>
      </c>
      <c r="G145" s="63">
        <v>0</v>
      </c>
      <c r="H145" s="64">
        <v>0</v>
      </c>
      <c r="I145" s="70">
        <f>IF(SUM(H141:H148)=40," ",SUM(H141:H148)-40)</f>
        <v>-40</v>
      </c>
      <c r="J145" s="68">
        <v>0</v>
      </c>
      <c r="K145" s="63">
        <v>0</v>
      </c>
      <c r="L145" s="64">
        <v>0</v>
      </c>
      <c r="M145" s="70">
        <f>IF(SUM(L141:L148)=40," ",SUM(L141:L148)-40)</f>
        <v>-40</v>
      </c>
      <c r="N145" s="68">
        <v>0</v>
      </c>
      <c r="O145" s="63">
        <v>0</v>
      </c>
      <c r="P145" s="64">
        <v>0</v>
      </c>
      <c r="Q145" s="70">
        <f>IF(SUM(P141:P148)=40," ",SUM(P141:P148)-40)</f>
        <v>-40</v>
      </c>
      <c r="R145" s="68">
        <v>0</v>
      </c>
      <c r="S145" s="63">
        <v>0</v>
      </c>
      <c r="T145" s="64">
        <v>0</v>
      </c>
      <c r="U145" s="70">
        <f>IF(SUM(T141:T148)=40," ",SUM(T141:T148)-40)</f>
        <v>-40</v>
      </c>
      <c r="V145" s="68">
        <v>0</v>
      </c>
      <c r="W145" s="63">
        <v>0</v>
      </c>
      <c r="X145" s="64">
        <v>0</v>
      </c>
      <c r="Y145" s="70">
        <f>IF(SUM(X141:X148)=40," ",SUM(X141:X148)-40)</f>
        <v>-40</v>
      </c>
      <c r="Z145" s="142">
        <f t="shared" si="18"/>
        <v>0</v>
      </c>
      <c r="AA145" s="141">
        <f t="shared" si="18"/>
        <v>0</v>
      </c>
      <c r="AB145" s="143">
        <f t="shared" si="18"/>
        <v>0</v>
      </c>
    </row>
    <row r="146" spans="1:28" ht="12" customHeight="1">
      <c r="A146" s="111" t="s">
        <v>112</v>
      </c>
      <c r="B146" s="68">
        <v>0</v>
      </c>
      <c r="C146" s="63">
        <v>0</v>
      </c>
      <c r="D146" s="64">
        <v>0</v>
      </c>
      <c r="E146" s="65"/>
      <c r="F146" s="68">
        <v>0</v>
      </c>
      <c r="G146" s="63">
        <v>0</v>
      </c>
      <c r="H146" s="64">
        <v>0</v>
      </c>
      <c r="I146" s="65"/>
      <c r="J146" s="68">
        <v>0</v>
      </c>
      <c r="K146" s="63">
        <v>0</v>
      </c>
      <c r="L146" s="64">
        <v>0</v>
      </c>
      <c r="M146" s="65"/>
      <c r="N146" s="68">
        <v>0</v>
      </c>
      <c r="O146" s="63">
        <v>0</v>
      </c>
      <c r="P146" s="64">
        <v>0</v>
      </c>
      <c r="Q146" s="65"/>
      <c r="R146" s="68">
        <v>0</v>
      </c>
      <c r="S146" s="63">
        <v>0</v>
      </c>
      <c r="T146" s="64">
        <v>0</v>
      </c>
      <c r="U146" s="65"/>
      <c r="V146" s="68">
        <v>0</v>
      </c>
      <c r="W146" s="63">
        <v>0</v>
      </c>
      <c r="X146" s="64">
        <v>0</v>
      </c>
      <c r="Y146" s="65"/>
      <c r="Z146" s="142">
        <f t="shared" si="18"/>
        <v>0</v>
      </c>
      <c r="AA146" s="141">
        <f t="shared" si="18"/>
        <v>0</v>
      </c>
      <c r="AB146" s="143">
        <f t="shared" si="18"/>
        <v>0</v>
      </c>
    </row>
    <row r="147" spans="1:28" ht="12" customHeight="1">
      <c r="A147" s="111" t="s">
        <v>113</v>
      </c>
      <c r="B147" s="68">
        <v>0</v>
      </c>
      <c r="C147" s="63">
        <v>0</v>
      </c>
      <c r="D147" s="64">
        <v>0</v>
      </c>
      <c r="E147" s="71">
        <f>E148</f>
        <v>0</v>
      </c>
      <c r="F147" s="62">
        <v>0</v>
      </c>
      <c r="G147" s="63">
        <v>0</v>
      </c>
      <c r="H147" s="64">
        <v>0</v>
      </c>
      <c r="I147" s="71">
        <f>E147+I148</f>
        <v>0</v>
      </c>
      <c r="J147" s="62">
        <v>0</v>
      </c>
      <c r="K147" s="63">
        <v>0</v>
      </c>
      <c r="L147" s="64">
        <v>0</v>
      </c>
      <c r="M147" s="71">
        <f>I147+M148</f>
        <v>0</v>
      </c>
      <c r="N147" s="216">
        <v>0</v>
      </c>
      <c r="O147" s="114">
        <v>0</v>
      </c>
      <c r="P147" s="64">
        <v>0</v>
      </c>
      <c r="Q147" s="71">
        <f>M147+Q148</f>
        <v>0</v>
      </c>
      <c r="R147" s="62">
        <v>0</v>
      </c>
      <c r="S147" s="63">
        <v>0</v>
      </c>
      <c r="T147" s="64">
        <v>0</v>
      </c>
      <c r="U147" s="71">
        <f>Q147+U148</f>
        <v>0</v>
      </c>
      <c r="V147" s="62">
        <v>0</v>
      </c>
      <c r="W147" s="63">
        <v>0</v>
      </c>
      <c r="X147" s="64">
        <v>0</v>
      </c>
      <c r="Y147" s="71">
        <f>U147+Y148</f>
        <v>0</v>
      </c>
      <c r="Z147" s="142">
        <f t="shared" si="18"/>
        <v>0</v>
      </c>
      <c r="AA147" s="141">
        <f t="shared" si="18"/>
        <v>0</v>
      </c>
      <c r="AB147" s="143">
        <f t="shared" si="18"/>
        <v>0</v>
      </c>
    </row>
    <row r="148" spans="1:28" ht="12" customHeight="1" thickBot="1">
      <c r="A148" s="112" t="s">
        <v>114</v>
      </c>
      <c r="B148" s="147">
        <v>0</v>
      </c>
      <c r="C148" s="73">
        <v>0</v>
      </c>
      <c r="D148" s="74">
        <v>0</v>
      </c>
      <c r="E148" s="75">
        <f>SUM(B149:E149)</f>
        <v>0</v>
      </c>
      <c r="F148" s="72">
        <v>0</v>
      </c>
      <c r="G148" s="73">
        <v>0</v>
      </c>
      <c r="H148" s="74">
        <v>0</v>
      </c>
      <c r="I148" s="75">
        <f>SUM(F149:I149)</f>
        <v>0</v>
      </c>
      <c r="J148" s="72">
        <v>0</v>
      </c>
      <c r="K148" s="73">
        <v>0</v>
      </c>
      <c r="L148" s="74">
        <v>0</v>
      </c>
      <c r="M148" s="75">
        <f>SUM(J149:M149)</f>
        <v>0</v>
      </c>
      <c r="N148" s="72">
        <v>0</v>
      </c>
      <c r="O148" s="73">
        <v>0</v>
      </c>
      <c r="P148" s="74">
        <v>0</v>
      </c>
      <c r="Q148" s="75">
        <f>SUM(N149:Q149)</f>
        <v>0</v>
      </c>
      <c r="R148" s="72">
        <v>0</v>
      </c>
      <c r="S148" s="73">
        <v>0</v>
      </c>
      <c r="T148" s="74">
        <v>0</v>
      </c>
      <c r="U148" s="75">
        <f>SUM(R149:U149)</f>
        <v>0</v>
      </c>
      <c r="V148" s="72">
        <v>0</v>
      </c>
      <c r="W148" s="73">
        <v>0</v>
      </c>
      <c r="X148" s="74">
        <v>0</v>
      </c>
      <c r="Y148" s="75">
        <f>SUM(V149:Y149)</f>
        <v>0</v>
      </c>
      <c r="Z148" s="144">
        <f t="shared" si="18"/>
        <v>0</v>
      </c>
      <c r="AA148" s="145">
        <f t="shared" si="18"/>
        <v>0</v>
      </c>
      <c r="AB148" s="146">
        <f t="shared" si="18"/>
        <v>0</v>
      </c>
    </row>
    <row r="149" spans="1:28" ht="15.75" customHeight="1" thickBot="1">
      <c r="A149" s="280" t="s">
        <v>43</v>
      </c>
      <c r="B149" s="79"/>
      <c r="C149" s="79"/>
      <c r="D149" s="79"/>
      <c r="E149" s="80"/>
      <c r="F149" s="117"/>
      <c r="G149" s="79"/>
      <c r="H149" s="79"/>
      <c r="I149" s="80"/>
      <c r="J149" s="117"/>
      <c r="K149" s="79"/>
      <c r="L149" s="79"/>
      <c r="M149" s="80"/>
      <c r="N149" s="117"/>
      <c r="O149" s="79"/>
      <c r="P149" s="79"/>
      <c r="Q149" s="80"/>
      <c r="R149" s="117"/>
      <c r="S149" s="79"/>
      <c r="T149" s="79"/>
      <c r="U149" s="80"/>
      <c r="V149" s="78"/>
      <c r="W149" s="79"/>
      <c r="X149" s="79"/>
      <c r="Y149" s="81"/>
      <c r="Z149" s="255" t="str">
        <f>IF(SUM(B149:Y149)&lt;1," ",SUM(B149:Y149))</f>
        <v> </v>
      </c>
      <c r="AA149" s="256"/>
      <c r="AB149" s="257"/>
    </row>
    <row r="150" spans="1:28" ht="15.75" customHeight="1" thickBot="1">
      <c r="A150" s="281"/>
      <c r="B150" s="83" t="s">
        <v>11</v>
      </c>
      <c r="C150" s="83" t="s">
        <v>12</v>
      </c>
      <c r="D150" s="83" t="s">
        <v>44</v>
      </c>
      <c r="E150" s="84" t="s">
        <v>45</v>
      </c>
      <c r="F150" s="85" t="s">
        <v>46</v>
      </c>
      <c r="G150" s="83" t="s">
        <v>47</v>
      </c>
      <c r="H150" s="83" t="s">
        <v>48</v>
      </c>
      <c r="I150" s="86" t="s">
        <v>49</v>
      </c>
      <c r="J150" s="122" t="s">
        <v>50</v>
      </c>
      <c r="K150" s="123" t="s">
        <v>51</v>
      </c>
      <c r="L150" s="123" t="s">
        <v>52</v>
      </c>
      <c r="M150" s="124" t="s">
        <v>53</v>
      </c>
      <c r="N150" s="85" t="s">
        <v>54</v>
      </c>
      <c r="O150" s="83" t="s">
        <v>55</v>
      </c>
      <c r="P150" s="83" t="s">
        <v>56</v>
      </c>
      <c r="Q150" s="84" t="s">
        <v>57</v>
      </c>
      <c r="R150" s="82" t="s">
        <v>58</v>
      </c>
      <c r="S150" s="83" t="s">
        <v>59</v>
      </c>
      <c r="T150" s="83" t="s">
        <v>60</v>
      </c>
      <c r="U150" s="86" t="s">
        <v>61</v>
      </c>
      <c r="V150" s="85" t="s">
        <v>78</v>
      </c>
      <c r="W150" s="83" t="s">
        <v>79</v>
      </c>
      <c r="X150" s="83" t="s">
        <v>80</v>
      </c>
      <c r="Y150" s="86" t="s">
        <v>81</v>
      </c>
      <c r="Z150" s="258"/>
      <c r="AA150" s="259"/>
      <c r="AB150" s="260"/>
    </row>
    <row r="151" spans="1:28" ht="13.5" thickBot="1">
      <c r="A151" s="40"/>
      <c r="B151" s="87"/>
      <c r="C151" s="87"/>
      <c r="D151" s="87"/>
      <c r="E151" s="87"/>
      <c r="F151" s="167"/>
      <c r="G151" s="87"/>
      <c r="H151" s="87"/>
      <c r="I151" s="87"/>
      <c r="J151" s="167"/>
      <c r="K151" s="163"/>
      <c r="L151" s="163"/>
      <c r="M151" s="164"/>
      <c r="N151" s="167"/>
      <c r="O151" s="163"/>
      <c r="P151" s="163"/>
      <c r="Q151" s="163"/>
      <c r="R151" s="167"/>
      <c r="S151" s="163"/>
      <c r="T151" s="163"/>
      <c r="U151" s="164"/>
      <c r="V151" s="163"/>
      <c r="W151" s="163"/>
      <c r="X151" s="163"/>
      <c r="Y151" s="163"/>
      <c r="Z151" s="165"/>
      <c r="AA151" s="165"/>
      <c r="AB151" s="166"/>
    </row>
    <row r="152" spans="1:28" ht="15">
      <c r="A152" s="110" t="s">
        <v>73</v>
      </c>
      <c r="B152" s="88"/>
      <c r="C152" s="89"/>
      <c r="D152" s="89"/>
      <c r="E152" s="60"/>
      <c r="F152" s="130"/>
      <c r="G152" s="59"/>
      <c r="H152" s="59"/>
      <c r="I152" s="60"/>
      <c r="J152" s="130"/>
      <c r="K152" s="140"/>
      <c r="L152" s="140"/>
      <c r="M152" s="139"/>
      <c r="N152" s="130"/>
      <c r="O152" s="140"/>
      <c r="P152" s="140"/>
      <c r="Q152" s="139"/>
      <c r="R152" s="130"/>
      <c r="S152" s="140"/>
      <c r="T152" s="140"/>
      <c r="U152" s="139"/>
      <c r="V152" s="130"/>
      <c r="W152" s="140"/>
      <c r="X152" s="140"/>
      <c r="Y152" s="139"/>
      <c r="Z152" s="261"/>
      <c r="AA152" s="262"/>
      <c r="AB152" s="263"/>
    </row>
    <row r="153" spans="1:28" ht="12" customHeight="1">
      <c r="A153" s="111" t="s">
        <v>115</v>
      </c>
      <c r="B153" s="62">
        <v>0</v>
      </c>
      <c r="C153" s="63">
        <v>0</v>
      </c>
      <c r="D153" s="64">
        <v>0</v>
      </c>
      <c r="E153" s="65"/>
      <c r="F153" s="62">
        <v>0</v>
      </c>
      <c r="G153" s="63">
        <v>0</v>
      </c>
      <c r="H153" s="64">
        <v>0</v>
      </c>
      <c r="I153" s="65"/>
      <c r="J153" s="62">
        <v>0</v>
      </c>
      <c r="K153" s="63">
        <v>0</v>
      </c>
      <c r="L153" s="64">
        <v>0</v>
      </c>
      <c r="M153" s="65"/>
      <c r="N153" s="62">
        <v>0</v>
      </c>
      <c r="O153" s="63">
        <v>0</v>
      </c>
      <c r="P153" s="64">
        <v>0</v>
      </c>
      <c r="Q153" s="65"/>
      <c r="R153" s="62">
        <v>0</v>
      </c>
      <c r="S153" s="63">
        <v>0</v>
      </c>
      <c r="T153" s="64">
        <v>0</v>
      </c>
      <c r="U153" s="67"/>
      <c r="V153" s="62">
        <v>0</v>
      </c>
      <c r="W153" s="63">
        <v>0</v>
      </c>
      <c r="X153" s="64">
        <v>0</v>
      </c>
      <c r="Y153" s="66"/>
      <c r="Z153" s="142">
        <f>IF(B153+F153+J153+N153+R153+V153&lt;1,0,B153+F153+J153+N153+R153+V153)</f>
        <v>0</v>
      </c>
      <c r="AA153" s="141">
        <f>IF(C153+G153+K153+O153+S153+W153&lt;1,0,C153+G153+K153+O153+S153+W153)</f>
        <v>0</v>
      </c>
      <c r="AB153" s="143">
        <f>IF(D153+H153+L153+P153+T153+X153&lt;1,0,D153+H153+L153+P153+T153+X153)</f>
        <v>0</v>
      </c>
    </row>
    <row r="154" spans="1:28" ht="12" customHeight="1">
      <c r="A154" s="111" t="s">
        <v>116</v>
      </c>
      <c r="B154" s="68">
        <v>0</v>
      </c>
      <c r="C154" s="63">
        <v>0</v>
      </c>
      <c r="D154" s="64">
        <v>0</v>
      </c>
      <c r="E154" s="65"/>
      <c r="F154" s="68">
        <v>0</v>
      </c>
      <c r="G154" s="63">
        <v>0</v>
      </c>
      <c r="H154" s="64">
        <v>0</v>
      </c>
      <c r="I154" s="65"/>
      <c r="J154" s="68">
        <v>0</v>
      </c>
      <c r="K154" s="63">
        <v>0</v>
      </c>
      <c r="L154" s="64">
        <v>0</v>
      </c>
      <c r="M154" s="65"/>
      <c r="N154" s="68">
        <v>0</v>
      </c>
      <c r="O154" s="63">
        <v>0</v>
      </c>
      <c r="P154" s="64">
        <v>0</v>
      </c>
      <c r="Q154" s="65"/>
      <c r="R154" s="68">
        <v>0</v>
      </c>
      <c r="S154" s="63">
        <v>0</v>
      </c>
      <c r="T154" s="64">
        <v>0</v>
      </c>
      <c r="U154" s="67"/>
      <c r="V154" s="68">
        <v>0</v>
      </c>
      <c r="W154" s="63">
        <v>0</v>
      </c>
      <c r="X154" s="64">
        <v>0</v>
      </c>
      <c r="Y154" s="66"/>
      <c r="Z154" s="142">
        <f aca="true" t="shared" si="19" ref="Z154:AB160">IF(B154+F154+J154+N154+R154+V154&lt;1,0,B154+F154+J154+N154+R154+V154)</f>
        <v>0</v>
      </c>
      <c r="AA154" s="141">
        <f t="shared" si="19"/>
        <v>0</v>
      </c>
      <c r="AB154" s="143">
        <f t="shared" si="19"/>
        <v>0</v>
      </c>
    </row>
    <row r="155" spans="1:28" ht="12" customHeight="1">
      <c r="A155" s="111" t="s">
        <v>117</v>
      </c>
      <c r="B155" s="68">
        <v>0</v>
      </c>
      <c r="C155" s="63">
        <v>0</v>
      </c>
      <c r="D155" s="64">
        <v>0</v>
      </c>
      <c r="E155" s="65"/>
      <c r="F155" s="68">
        <v>0</v>
      </c>
      <c r="G155" s="63">
        <v>0</v>
      </c>
      <c r="H155" s="64">
        <v>0</v>
      </c>
      <c r="I155" s="65"/>
      <c r="J155" s="68">
        <v>0</v>
      </c>
      <c r="K155" s="63">
        <v>0</v>
      </c>
      <c r="L155" s="64">
        <v>0</v>
      </c>
      <c r="M155" s="65"/>
      <c r="N155" s="68">
        <v>0</v>
      </c>
      <c r="O155" s="63">
        <v>0</v>
      </c>
      <c r="P155" s="64">
        <v>0</v>
      </c>
      <c r="Q155" s="65"/>
      <c r="R155" s="68">
        <v>0</v>
      </c>
      <c r="S155" s="63">
        <v>0</v>
      </c>
      <c r="T155" s="64">
        <v>0</v>
      </c>
      <c r="U155" s="67"/>
      <c r="V155" s="68">
        <v>0</v>
      </c>
      <c r="W155" s="63">
        <v>0</v>
      </c>
      <c r="X155" s="64">
        <v>0</v>
      </c>
      <c r="Y155" s="66"/>
      <c r="Z155" s="142">
        <f t="shared" si="19"/>
        <v>0</v>
      </c>
      <c r="AA155" s="141">
        <f t="shared" si="19"/>
        <v>0</v>
      </c>
      <c r="AB155" s="143">
        <f t="shared" si="19"/>
        <v>0</v>
      </c>
    </row>
    <row r="156" spans="1:28" ht="12" customHeight="1">
      <c r="A156" s="111" t="s">
        <v>118</v>
      </c>
      <c r="B156" s="68">
        <v>0</v>
      </c>
      <c r="C156" s="69">
        <v>0</v>
      </c>
      <c r="D156" s="64">
        <v>0</v>
      </c>
      <c r="E156" s="65"/>
      <c r="F156" s="68">
        <v>0</v>
      </c>
      <c r="G156" s="69">
        <v>0</v>
      </c>
      <c r="H156" s="64">
        <v>0</v>
      </c>
      <c r="I156" s="65"/>
      <c r="J156" s="68">
        <v>0</v>
      </c>
      <c r="K156" s="69">
        <v>0</v>
      </c>
      <c r="L156" s="64">
        <v>0</v>
      </c>
      <c r="M156" s="65"/>
      <c r="N156" s="68">
        <v>0</v>
      </c>
      <c r="O156" s="69">
        <v>0</v>
      </c>
      <c r="P156" s="64">
        <v>0</v>
      </c>
      <c r="Q156" s="65"/>
      <c r="R156" s="68">
        <v>0</v>
      </c>
      <c r="S156" s="69">
        <v>0</v>
      </c>
      <c r="T156" s="64">
        <v>0</v>
      </c>
      <c r="U156" s="67"/>
      <c r="V156" s="68">
        <v>0</v>
      </c>
      <c r="W156" s="69">
        <v>0</v>
      </c>
      <c r="X156" s="64">
        <v>0</v>
      </c>
      <c r="Y156" s="66"/>
      <c r="Z156" s="142">
        <f t="shared" si="19"/>
        <v>0</v>
      </c>
      <c r="AA156" s="141">
        <f t="shared" si="19"/>
        <v>0</v>
      </c>
      <c r="AB156" s="143">
        <f t="shared" si="19"/>
        <v>0</v>
      </c>
    </row>
    <row r="157" spans="1:28" ht="12" customHeight="1">
      <c r="A157" s="111" t="s">
        <v>119</v>
      </c>
      <c r="B157" s="68">
        <v>0</v>
      </c>
      <c r="C157" s="63">
        <v>0</v>
      </c>
      <c r="D157" s="64">
        <v>0</v>
      </c>
      <c r="E157" s="70">
        <f>IF(SUM(D153:D160)=40," ",SUM(D153:D160)-40)</f>
        <v>-40</v>
      </c>
      <c r="F157" s="68">
        <v>0</v>
      </c>
      <c r="G157" s="63">
        <v>0</v>
      </c>
      <c r="H157" s="64">
        <v>0</v>
      </c>
      <c r="I157" s="70">
        <f>IF(SUM(H153:H160)=40," ",SUM(H153:H160)-40)</f>
        <v>-40</v>
      </c>
      <c r="J157" s="68">
        <v>0</v>
      </c>
      <c r="K157" s="63">
        <v>0</v>
      </c>
      <c r="L157" s="64">
        <v>0</v>
      </c>
      <c r="M157" s="70">
        <f>IF(SUM(L153:L160)=40," ",SUM(L153:L160)-40)</f>
        <v>-40</v>
      </c>
      <c r="N157" s="68">
        <v>0</v>
      </c>
      <c r="O157" s="63">
        <v>0</v>
      </c>
      <c r="P157" s="64">
        <v>0</v>
      </c>
      <c r="Q157" s="70">
        <f>IF(SUM(P153:P160)=40," ",SUM(P153:P160)-40)</f>
        <v>-40</v>
      </c>
      <c r="R157" s="68">
        <v>0</v>
      </c>
      <c r="S157" s="63">
        <v>0</v>
      </c>
      <c r="T157" s="64">
        <v>0</v>
      </c>
      <c r="U157" s="70">
        <f>IF(SUM(T153:T160)=40," ",SUM(T153:T160)-40)</f>
        <v>-40</v>
      </c>
      <c r="V157" s="68">
        <v>0</v>
      </c>
      <c r="W157" s="63">
        <v>0</v>
      </c>
      <c r="X157" s="64">
        <v>0</v>
      </c>
      <c r="Y157" s="70">
        <f>IF(SUM(X153:X160)=40," ",SUM(X153:X160)-40)</f>
        <v>-40</v>
      </c>
      <c r="Z157" s="142">
        <f t="shared" si="19"/>
        <v>0</v>
      </c>
      <c r="AA157" s="141">
        <f t="shared" si="19"/>
        <v>0</v>
      </c>
      <c r="AB157" s="143">
        <f t="shared" si="19"/>
        <v>0</v>
      </c>
    </row>
    <row r="158" spans="1:28" ht="12" customHeight="1">
      <c r="A158" s="111" t="s">
        <v>120</v>
      </c>
      <c r="B158" s="68">
        <v>0</v>
      </c>
      <c r="C158" s="63">
        <v>0</v>
      </c>
      <c r="D158" s="64">
        <v>0</v>
      </c>
      <c r="E158" s="65"/>
      <c r="F158" s="68">
        <v>0</v>
      </c>
      <c r="G158" s="63">
        <v>0</v>
      </c>
      <c r="H158" s="64">
        <v>0</v>
      </c>
      <c r="I158" s="65"/>
      <c r="J158" s="68">
        <v>0</v>
      </c>
      <c r="K158" s="63">
        <v>0</v>
      </c>
      <c r="L158" s="64">
        <v>0</v>
      </c>
      <c r="M158" s="65"/>
      <c r="N158" s="68">
        <v>0</v>
      </c>
      <c r="O158" s="63">
        <v>0</v>
      </c>
      <c r="P158" s="64">
        <v>0</v>
      </c>
      <c r="Q158" s="65"/>
      <c r="R158" s="68">
        <v>0</v>
      </c>
      <c r="S158" s="63">
        <v>0</v>
      </c>
      <c r="T158" s="64">
        <v>0</v>
      </c>
      <c r="U158" s="65"/>
      <c r="V158" s="68">
        <v>0</v>
      </c>
      <c r="W158" s="63">
        <v>0</v>
      </c>
      <c r="X158" s="64">
        <v>0</v>
      </c>
      <c r="Y158" s="66"/>
      <c r="Z158" s="142">
        <f t="shared" si="19"/>
        <v>0</v>
      </c>
      <c r="AA158" s="141">
        <f t="shared" si="19"/>
        <v>0</v>
      </c>
      <c r="AB158" s="143">
        <f t="shared" si="19"/>
        <v>0</v>
      </c>
    </row>
    <row r="159" spans="1:28" ht="12" customHeight="1">
      <c r="A159" s="111" t="s">
        <v>121</v>
      </c>
      <c r="B159" s="62">
        <v>0</v>
      </c>
      <c r="C159" s="63">
        <v>0</v>
      </c>
      <c r="D159" s="64">
        <v>0</v>
      </c>
      <c r="E159" s="71">
        <f>E160</f>
        <v>0</v>
      </c>
      <c r="F159" s="62">
        <v>0</v>
      </c>
      <c r="G159" s="63">
        <v>0</v>
      </c>
      <c r="H159" s="64">
        <v>0</v>
      </c>
      <c r="I159" s="71">
        <f>E159+I160</f>
        <v>0</v>
      </c>
      <c r="J159" s="62">
        <v>0</v>
      </c>
      <c r="K159" s="63">
        <v>0</v>
      </c>
      <c r="L159" s="64">
        <v>0</v>
      </c>
      <c r="M159" s="71">
        <f>I159+M160</f>
        <v>0</v>
      </c>
      <c r="N159" s="216">
        <v>0</v>
      </c>
      <c r="O159" s="114">
        <v>0</v>
      </c>
      <c r="P159" s="64">
        <v>0</v>
      </c>
      <c r="Q159" s="71">
        <f>M159+Q160</f>
        <v>0</v>
      </c>
      <c r="R159" s="62">
        <v>0</v>
      </c>
      <c r="S159" s="63">
        <v>0</v>
      </c>
      <c r="T159" s="64">
        <v>0</v>
      </c>
      <c r="U159" s="71">
        <f>Q159+U160</f>
        <v>0</v>
      </c>
      <c r="V159" s="62">
        <v>0</v>
      </c>
      <c r="W159" s="63">
        <v>0</v>
      </c>
      <c r="X159" s="64">
        <v>0</v>
      </c>
      <c r="Y159" s="71">
        <f>U159+Y160</f>
        <v>0</v>
      </c>
      <c r="Z159" s="142">
        <f t="shared" si="19"/>
        <v>0</v>
      </c>
      <c r="AA159" s="141">
        <f t="shared" si="19"/>
        <v>0</v>
      </c>
      <c r="AB159" s="143">
        <f t="shared" si="19"/>
        <v>0</v>
      </c>
    </row>
    <row r="160" spans="1:28" ht="12" customHeight="1" thickBot="1">
      <c r="A160" s="112" t="s">
        <v>122</v>
      </c>
      <c r="B160" s="72">
        <v>0</v>
      </c>
      <c r="C160" s="73">
        <v>0</v>
      </c>
      <c r="D160" s="74">
        <v>0</v>
      </c>
      <c r="E160" s="75">
        <f>SUM(B161:E161)</f>
        <v>0</v>
      </c>
      <c r="F160" s="72">
        <v>0</v>
      </c>
      <c r="G160" s="73">
        <v>0</v>
      </c>
      <c r="H160" s="74">
        <v>0</v>
      </c>
      <c r="I160" s="75">
        <f>SUM(F161:I161)</f>
        <v>0</v>
      </c>
      <c r="J160" s="72">
        <v>0</v>
      </c>
      <c r="K160" s="73">
        <v>0</v>
      </c>
      <c r="L160" s="74">
        <v>0</v>
      </c>
      <c r="M160" s="75">
        <f>SUM(J161:M161)</f>
        <v>0</v>
      </c>
      <c r="N160" s="72">
        <v>0</v>
      </c>
      <c r="O160" s="73">
        <v>0</v>
      </c>
      <c r="P160" s="74">
        <v>0</v>
      </c>
      <c r="Q160" s="75">
        <f>SUM(N161:Q161)</f>
        <v>0</v>
      </c>
      <c r="R160" s="72">
        <v>0</v>
      </c>
      <c r="S160" s="73">
        <v>0</v>
      </c>
      <c r="T160" s="74">
        <v>0</v>
      </c>
      <c r="U160" s="75">
        <f>SUM(R161:U161)</f>
        <v>0</v>
      </c>
      <c r="V160" s="72">
        <v>0</v>
      </c>
      <c r="W160" s="73">
        <v>0</v>
      </c>
      <c r="X160" s="74">
        <v>0</v>
      </c>
      <c r="Y160" s="76">
        <f>SUM(V161:Y161)</f>
        <v>0</v>
      </c>
      <c r="Z160" s="142">
        <f t="shared" si="19"/>
        <v>0</v>
      </c>
      <c r="AA160" s="141">
        <f t="shared" si="19"/>
        <v>0</v>
      </c>
      <c r="AB160" s="143">
        <f t="shared" si="19"/>
        <v>0</v>
      </c>
    </row>
    <row r="161" spans="1:28" ht="15.75" customHeight="1">
      <c r="A161" s="280" t="s">
        <v>43</v>
      </c>
      <c r="B161" s="117"/>
      <c r="C161" s="79"/>
      <c r="D161" s="79"/>
      <c r="E161" s="80"/>
      <c r="F161" s="117"/>
      <c r="G161" s="79"/>
      <c r="H161" s="79"/>
      <c r="I161" s="80"/>
      <c r="J161" s="116"/>
      <c r="K161" s="117"/>
      <c r="L161" s="117"/>
      <c r="M161" s="118"/>
      <c r="N161" s="117"/>
      <c r="O161" s="79"/>
      <c r="P161" s="79"/>
      <c r="Q161" s="80"/>
      <c r="R161" s="117"/>
      <c r="S161" s="79"/>
      <c r="T161" s="79"/>
      <c r="U161" s="80"/>
      <c r="V161" s="117"/>
      <c r="W161" s="79"/>
      <c r="X161" s="79"/>
      <c r="Y161" s="81"/>
      <c r="Z161" s="255" t="str">
        <f>IF(SUM(B161:Y161)&lt;1," ",SUM(B161:Y161))</f>
        <v> </v>
      </c>
      <c r="AA161" s="256"/>
      <c r="AB161" s="257"/>
    </row>
    <row r="162" spans="1:28" ht="15.75" customHeight="1" thickBot="1">
      <c r="A162" s="281"/>
      <c r="B162" s="83" t="s">
        <v>11</v>
      </c>
      <c r="C162" s="83" t="s">
        <v>12</v>
      </c>
      <c r="D162" s="83" t="s">
        <v>44</v>
      </c>
      <c r="E162" s="84" t="s">
        <v>45</v>
      </c>
      <c r="F162" s="85" t="s">
        <v>46</v>
      </c>
      <c r="G162" s="83" t="s">
        <v>47</v>
      </c>
      <c r="H162" s="83" t="s">
        <v>48</v>
      </c>
      <c r="I162" s="86" t="s">
        <v>49</v>
      </c>
      <c r="J162" s="153" t="s">
        <v>50</v>
      </c>
      <c r="K162" s="154" t="s">
        <v>51</v>
      </c>
      <c r="L162" s="154" t="s">
        <v>52</v>
      </c>
      <c r="M162" s="156" t="s">
        <v>53</v>
      </c>
      <c r="N162" s="85" t="s">
        <v>54</v>
      </c>
      <c r="O162" s="83" t="s">
        <v>55</v>
      </c>
      <c r="P162" s="83" t="s">
        <v>56</v>
      </c>
      <c r="Q162" s="84" t="s">
        <v>57</v>
      </c>
      <c r="R162" s="82" t="s">
        <v>58</v>
      </c>
      <c r="S162" s="83" t="s">
        <v>59</v>
      </c>
      <c r="T162" s="83" t="s">
        <v>60</v>
      </c>
      <c r="U162" s="86" t="s">
        <v>61</v>
      </c>
      <c r="V162" s="85" t="s">
        <v>78</v>
      </c>
      <c r="W162" s="83" t="s">
        <v>79</v>
      </c>
      <c r="X162" s="83" t="s">
        <v>80</v>
      </c>
      <c r="Y162" s="86" t="s">
        <v>81</v>
      </c>
      <c r="Z162" s="258"/>
      <c r="AA162" s="259"/>
      <c r="AB162" s="260"/>
    </row>
    <row r="163" spans="1:28" ht="13.5" thickBot="1">
      <c r="A163" s="40"/>
      <c r="B163" s="87"/>
      <c r="C163" s="87"/>
      <c r="D163" s="87"/>
      <c r="E163" s="87"/>
      <c r="F163" s="167"/>
      <c r="G163" s="87"/>
      <c r="H163" s="87"/>
      <c r="I163" s="87"/>
      <c r="J163" s="167"/>
      <c r="K163" s="163"/>
      <c r="L163" s="163"/>
      <c r="M163" s="164"/>
      <c r="N163" s="167"/>
      <c r="O163" s="163"/>
      <c r="P163" s="163"/>
      <c r="Q163" s="163"/>
      <c r="R163" s="167"/>
      <c r="S163" s="163"/>
      <c r="T163" s="163"/>
      <c r="U163" s="164"/>
      <c r="V163" s="163"/>
      <c r="W163" s="163"/>
      <c r="X163" s="163"/>
      <c r="Y163" s="163"/>
      <c r="Z163" s="165"/>
      <c r="AA163" s="165"/>
      <c r="AB163" s="166"/>
    </row>
    <row r="164" spans="1:28" ht="15">
      <c r="A164" s="110" t="s">
        <v>74</v>
      </c>
      <c r="B164" s="88"/>
      <c r="C164" s="89"/>
      <c r="D164" s="89"/>
      <c r="E164" s="60"/>
      <c r="F164" s="130"/>
      <c r="G164" s="59"/>
      <c r="H164" s="59"/>
      <c r="I164" s="60"/>
      <c r="J164" s="130"/>
      <c r="K164" s="140"/>
      <c r="L164" s="140"/>
      <c r="M164" s="139"/>
      <c r="N164" s="130"/>
      <c r="O164" s="140"/>
      <c r="P164" s="140"/>
      <c r="Q164" s="139"/>
      <c r="R164" s="130"/>
      <c r="S164" s="140"/>
      <c r="T164" s="140"/>
      <c r="U164" s="139"/>
      <c r="V164" s="130"/>
      <c r="W164" s="140"/>
      <c r="X164" s="140"/>
      <c r="Y164" s="139"/>
      <c r="Z164" s="261"/>
      <c r="AA164" s="262"/>
      <c r="AB164" s="263"/>
    </row>
    <row r="165" spans="1:28" ht="12" customHeight="1">
      <c r="A165" s="111" t="s">
        <v>123</v>
      </c>
      <c r="B165" s="62">
        <v>0</v>
      </c>
      <c r="C165" s="63">
        <v>0</v>
      </c>
      <c r="D165" s="64">
        <v>0</v>
      </c>
      <c r="E165" s="65"/>
      <c r="F165" s="62">
        <v>0</v>
      </c>
      <c r="G165" s="63">
        <v>0</v>
      </c>
      <c r="H165" s="64">
        <v>0</v>
      </c>
      <c r="I165" s="65"/>
      <c r="J165" s="62">
        <v>0</v>
      </c>
      <c r="K165" s="63">
        <v>0</v>
      </c>
      <c r="L165" s="64">
        <v>0</v>
      </c>
      <c r="M165" s="65"/>
      <c r="N165" s="62">
        <v>0</v>
      </c>
      <c r="O165" s="63">
        <v>0</v>
      </c>
      <c r="P165" s="64">
        <v>0</v>
      </c>
      <c r="Q165" s="65"/>
      <c r="R165" s="62">
        <v>0</v>
      </c>
      <c r="S165" s="63">
        <v>0</v>
      </c>
      <c r="T165" s="64">
        <v>0</v>
      </c>
      <c r="U165" s="67"/>
      <c r="V165" s="62">
        <v>0</v>
      </c>
      <c r="W165" s="63">
        <v>0</v>
      </c>
      <c r="X165" s="64">
        <v>0</v>
      </c>
      <c r="Y165" s="66"/>
      <c r="Z165" s="142">
        <f>IF(B165+F165+J165+N165+R165+V165&lt;1,0,B165+F165+J165+N165+R165+V165)</f>
        <v>0</v>
      </c>
      <c r="AA165" s="141">
        <f>IF(C165+G165+K165+O165+S165+W165&lt;1,0,C165+G165+K165+O165+S165+W165)</f>
        <v>0</v>
      </c>
      <c r="AB165" s="143">
        <f>IF(D165+H165+L165+P165+T165+X165&lt;1,0,D165+H165+L165+P165+T165+X165)</f>
        <v>0</v>
      </c>
    </row>
    <row r="166" spans="1:28" ht="12" customHeight="1">
      <c r="A166" s="111" t="s">
        <v>124</v>
      </c>
      <c r="B166" s="68">
        <v>0</v>
      </c>
      <c r="C166" s="63">
        <v>0</v>
      </c>
      <c r="D166" s="64">
        <v>0</v>
      </c>
      <c r="E166" s="65"/>
      <c r="F166" s="68">
        <v>0</v>
      </c>
      <c r="G166" s="63">
        <v>0</v>
      </c>
      <c r="H166" s="64">
        <v>0</v>
      </c>
      <c r="I166" s="65"/>
      <c r="J166" s="68">
        <v>0</v>
      </c>
      <c r="K166" s="63">
        <v>0</v>
      </c>
      <c r="L166" s="64">
        <v>0</v>
      </c>
      <c r="M166" s="65"/>
      <c r="N166" s="68">
        <v>0</v>
      </c>
      <c r="O166" s="63">
        <v>0</v>
      </c>
      <c r="P166" s="64">
        <v>0</v>
      </c>
      <c r="Q166" s="65"/>
      <c r="R166" s="68">
        <v>0</v>
      </c>
      <c r="S166" s="63">
        <v>0</v>
      </c>
      <c r="T166" s="64">
        <v>0</v>
      </c>
      <c r="U166" s="67"/>
      <c r="V166" s="68">
        <v>0</v>
      </c>
      <c r="W166" s="63">
        <v>0</v>
      </c>
      <c r="X166" s="64">
        <v>0</v>
      </c>
      <c r="Y166" s="66"/>
      <c r="Z166" s="142">
        <f aca="true" t="shared" si="20" ref="Z166:AB172">IF(B166+F166+J166+N166+R166+V166&lt;1,0,B166+F166+J166+N166+R166+V166)</f>
        <v>0</v>
      </c>
      <c r="AA166" s="141">
        <f t="shared" si="20"/>
        <v>0</v>
      </c>
      <c r="AB166" s="143">
        <f t="shared" si="20"/>
        <v>0</v>
      </c>
    </row>
    <row r="167" spans="1:28" ht="12" customHeight="1">
      <c r="A167" s="202" t="s">
        <v>155</v>
      </c>
      <c r="B167" s="68">
        <v>0</v>
      </c>
      <c r="C167" s="63">
        <v>0</v>
      </c>
      <c r="D167" s="64">
        <v>0</v>
      </c>
      <c r="E167" s="65"/>
      <c r="F167" s="68">
        <v>0</v>
      </c>
      <c r="G167" s="63">
        <v>0</v>
      </c>
      <c r="H167" s="64">
        <v>0</v>
      </c>
      <c r="I167" s="65"/>
      <c r="J167" s="68">
        <v>0</v>
      </c>
      <c r="K167" s="63">
        <v>0</v>
      </c>
      <c r="L167" s="64">
        <v>0</v>
      </c>
      <c r="M167" s="65"/>
      <c r="N167" s="68">
        <v>0</v>
      </c>
      <c r="O167" s="63">
        <v>0</v>
      </c>
      <c r="P167" s="64">
        <v>0</v>
      </c>
      <c r="Q167" s="65"/>
      <c r="R167" s="68">
        <v>0</v>
      </c>
      <c r="S167" s="63">
        <v>0</v>
      </c>
      <c r="T167" s="64">
        <v>0</v>
      </c>
      <c r="U167" s="67"/>
      <c r="V167" s="68">
        <v>0</v>
      </c>
      <c r="W167" s="63">
        <v>0</v>
      </c>
      <c r="X167" s="64">
        <v>0</v>
      </c>
      <c r="Y167" s="66"/>
      <c r="Z167" s="142">
        <f t="shared" si="20"/>
        <v>0</v>
      </c>
      <c r="AA167" s="141">
        <f t="shared" si="20"/>
        <v>0</v>
      </c>
      <c r="AB167" s="143">
        <f t="shared" si="20"/>
        <v>0</v>
      </c>
    </row>
    <row r="168" spans="1:28" ht="12" customHeight="1">
      <c r="A168" s="111" t="s">
        <v>125</v>
      </c>
      <c r="B168" s="68">
        <v>0</v>
      </c>
      <c r="C168" s="69">
        <v>0</v>
      </c>
      <c r="D168" s="64">
        <v>0</v>
      </c>
      <c r="E168" s="65"/>
      <c r="F168" s="68">
        <v>0</v>
      </c>
      <c r="G168" s="69">
        <v>0</v>
      </c>
      <c r="H168" s="64">
        <v>0</v>
      </c>
      <c r="I168" s="65"/>
      <c r="J168" s="68">
        <v>0</v>
      </c>
      <c r="K168" s="69">
        <v>0</v>
      </c>
      <c r="L168" s="64">
        <v>0</v>
      </c>
      <c r="M168" s="65"/>
      <c r="N168" s="68">
        <v>0</v>
      </c>
      <c r="O168" s="69">
        <v>0</v>
      </c>
      <c r="P168" s="64">
        <v>0</v>
      </c>
      <c r="Q168" s="65"/>
      <c r="R168" s="68">
        <v>0</v>
      </c>
      <c r="S168" s="69">
        <v>0</v>
      </c>
      <c r="T168" s="64">
        <v>0</v>
      </c>
      <c r="U168" s="67"/>
      <c r="V168" s="68">
        <v>0</v>
      </c>
      <c r="W168" s="69">
        <v>0</v>
      </c>
      <c r="X168" s="64">
        <v>0</v>
      </c>
      <c r="Y168" s="66"/>
      <c r="Z168" s="142">
        <f t="shared" si="20"/>
        <v>0</v>
      </c>
      <c r="AA168" s="141">
        <f t="shared" si="20"/>
        <v>0</v>
      </c>
      <c r="AB168" s="143">
        <f t="shared" si="20"/>
        <v>0</v>
      </c>
    </row>
    <row r="169" spans="1:28" ht="12" customHeight="1">
      <c r="A169" s="111" t="s">
        <v>126</v>
      </c>
      <c r="B169" s="68">
        <v>0</v>
      </c>
      <c r="C169" s="63">
        <v>0</v>
      </c>
      <c r="D169" s="64">
        <v>0</v>
      </c>
      <c r="E169" s="70">
        <f>IF(SUM(D165:D172)=40," ",SUM(D165:D172)-40)</f>
        <v>-40</v>
      </c>
      <c r="F169" s="68">
        <v>0</v>
      </c>
      <c r="G169" s="63">
        <v>0</v>
      </c>
      <c r="H169" s="64">
        <v>0</v>
      </c>
      <c r="I169" s="70">
        <f>IF(SUM(H165:H172)=40," ",SUM(H165:H172)-40)</f>
        <v>-40</v>
      </c>
      <c r="J169" s="68">
        <v>0</v>
      </c>
      <c r="K169" s="63">
        <v>0</v>
      </c>
      <c r="L169" s="64">
        <v>0</v>
      </c>
      <c r="M169" s="70">
        <f>IF(SUM(L165:L172)=40," ",SUM(L165:L172)-40)</f>
        <v>-40</v>
      </c>
      <c r="N169" s="68">
        <v>0</v>
      </c>
      <c r="O169" s="63">
        <v>0</v>
      </c>
      <c r="P169" s="64">
        <v>0</v>
      </c>
      <c r="Q169" s="70">
        <f>IF(SUM(P165:P172)=40," ",SUM(P165:P172)-40)</f>
        <v>-40</v>
      </c>
      <c r="R169" s="68">
        <v>0</v>
      </c>
      <c r="S169" s="63">
        <v>0</v>
      </c>
      <c r="T169" s="64">
        <v>0</v>
      </c>
      <c r="U169" s="70">
        <f>IF(SUM(T165:T172)=40," ",SUM(T165:T172)-40)</f>
        <v>-40</v>
      </c>
      <c r="V169" s="68">
        <v>0</v>
      </c>
      <c r="W169" s="63">
        <v>0</v>
      </c>
      <c r="X169" s="64">
        <v>0</v>
      </c>
      <c r="Y169" s="70">
        <f>IF(SUM(X165:X172)=40," ",SUM(X165:X172)-40)</f>
        <v>-40</v>
      </c>
      <c r="Z169" s="142">
        <f t="shared" si="20"/>
        <v>0</v>
      </c>
      <c r="AA169" s="141">
        <f t="shared" si="20"/>
        <v>0</v>
      </c>
      <c r="AB169" s="143">
        <f t="shared" si="20"/>
        <v>0</v>
      </c>
    </row>
    <row r="170" spans="1:28" ht="12" customHeight="1">
      <c r="A170" s="111" t="s">
        <v>127</v>
      </c>
      <c r="B170" s="68">
        <v>0</v>
      </c>
      <c r="C170" s="63">
        <v>0</v>
      </c>
      <c r="D170" s="64">
        <v>0</v>
      </c>
      <c r="E170" s="65"/>
      <c r="F170" s="68">
        <v>0</v>
      </c>
      <c r="G170" s="63">
        <v>0</v>
      </c>
      <c r="H170" s="64">
        <v>0</v>
      </c>
      <c r="I170" s="65"/>
      <c r="J170" s="68">
        <v>0</v>
      </c>
      <c r="K170" s="63">
        <v>0</v>
      </c>
      <c r="L170" s="64">
        <v>0</v>
      </c>
      <c r="M170" s="65"/>
      <c r="N170" s="68">
        <v>0</v>
      </c>
      <c r="O170" s="63">
        <v>0</v>
      </c>
      <c r="P170" s="64">
        <v>0</v>
      </c>
      <c r="Q170" s="65"/>
      <c r="R170" s="68">
        <v>0</v>
      </c>
      <c r="S170" s="63">
        <v>0</v>
      </c>
      <c r="T170" s="64">
        <v>0</v>
      </c>
      <c r="U170" s="65"/>
      <c r="V170" s="68">
        <v>0</v>
      </c>
      <c r="W170" s="63">
        <v>0</v>
      </c>
      <c r="X170" s="64">
        <v>0</v>
      </c>
      <c r="Y170" s="66"/>
      <c r="Z170" s="142">
        <f t="shared" si="20"/>
        <v>0</v>
      </c>
      <c r="AA170" s="141">
        <f t="shared" si="20"/>
        <v>0</v>
      </c>
      <c r="AB170" s="143">
        <f t="shared" si="20"/>
        <v>0</v>
      </c>
    </row>
    <row r="171" spans="1:28" ht="12" customHeight="1">
      <c r="A171" s="111" t="s">
        <v>128</v>
      </c>
      <c r="B171" s="62">
        <v>0</v>
      </c>
      <c r="C171" s="63">
        <v>0</v>
      </c>
      <c r="D171" s="64">
        <v>0</v>
      </c>
      <c r="E171" s="71">
        <f>E172</f>
        <v>0</v>
      </c>
      <c r="F171" s="62">
        <v>0</v>
      </c>
      <c r="G171" s="63">
        <v>0</v>
      </c>
      <c r="H171" s="64">
        <v>0</v>
      </c>
      <c r="I171" s="71">
        <f>E171+I172</f>
        <v>0</v>
      </c>
      <c r="J171" s="62">
        <v>0</v>
      </c>
      <c r="K171" s="63">
        <v>0</v>
      </c>
      <c r="L171" s="64">
        <v>0</v>
      </c>
      <c r="M171" s="71">
        <f>I171+M172</f>
        <v>0</v>
      </c>
      <c r="N171" s="216">
        <v>0</v>
      </c>
      <c r="O171" s="114">
        <v>0</v>
      </c>
      <c r="P171" s="64">
        <v>0</v>
      </c>
      <c r="Q171" s="71">
        <f>M171+Q172</f>
        <v>0</v>
      </c>
      <c r="R171" s="62">
        <v>0</v>
      </c>
      <c r="S171" s="63">
        <v>0</v>
      </c>
      <c r="T171" s="64">
        <v>0</v>
      </c>
      <c r="U171" s="71">
        <f>Q171+U172</f>
        <v>0</v>
      </c>
      <c r="V171" s="62">
        <v>0</v>
      </c>
      <c r="W171" s="63">
        <v>0</v>
      </c>
      <c r="X171" s="64">
        <v>0</v>
      </c>
      <c r="Y171" s="71">
        <f>U171+Y172</f>
        <v>0</v>
      </c>
      <c r="Z171" s="142">
        <f t="shared" si="20"/>
        <v>0</v>
      </c>
      <c r="AA171" s="141">
        <f t="shared" si="20"/>
        <v>0</v>
      </c>
      <c r="AB171" s="143">
        <f t="shared" si="20"/>
        <v>0</v>
      </c>
    </row>
    <row r="172" spans="1:28" ht="12" customHeight="1" thickBot="1">
      <c r="A172" s="112" t="s">
        <v>129</v>
      </c>
      <c r="B172" s="72">
        <v>0</v>
      </c>
      <c r="C172" s="73">
        <v>0</v>
      </c>
      <c r="D172" s="74">
        <v>0</v>
      </c>
      <c r="E172" s="75">
        <f>SUM(B173:E173)</f>
        <v>0</v>
      </c>
      <c r="F172" s="72">
        <v>0</v>
      </c>
      <c r="G172" s="73">
        <v>0</v>
      </c>
      <c r="H172" s="74">
        <v>0</v>
      </c>
      <c r="I172" s="75">
        <f>SUM(F173:I173)</f>
        <v>0</v>
      </c>
      <c r="J172" s="72">
        <v>0</v>
      </c>
      <c r="K172" s="73">
        <v>0</v>
      </c>
      <c r="L172" s="74">
        <v>0</v>
      </c>
      <c r="M172" s="75">
        <f>SUM(J173:M173)</f>
        <v>0</v>
      </c>
      <c r="N172" s="72">
        <v>0</v>
      </c>
      <c r="O172" s="73">
        <v>0</v>
      </c>
      <c r="P172" s="74">
        <v>0</v>
      </c>
      <c r="Q172" s="75">
        <f>SUM(N173:Q173)</f>
        <v>0</v>
      </c>
      <c r="R172" s="72">
        <v>0</v>
      </c>
      <c r="S172" s="73">
        <v>0</v>
      </c>
      <c r="T172" s="74">
        <v>0</v>
      </c>
      <c r="U172" s="75">
        <f>SUM(R173:U173)</f>
        <v>0</v>
      </c>
      <c r="V172" s="72">
        <v>0</v>
      </c>
      <c r="W172" s="73">
        <v>0</v>
      </c>
      <c r="X172" s="74">
        <v>0</v>
      </c>
      <c r="Y172" s="76">
        <f>SUM(V173:Y173)</f>
        <v>0</v>
      </c>
      <c r="Z172" s="142">
        <f t="shared" si="20"/>
        <v>0</v>
      </c>
      <c r="AA172" s="141">
        <f t="shared" si="20"/>
        <v>0</v>
      </c>
      <c r="AB172" s="143">
        <f t="shared" si="20"/>
        <v>0</v>
      </c>
    </row>
    <row r="173" spans="1:28" ht="15.75" customHeight="1">
      <c r="A173" s="280" t="s">
        <v>43</v>
      </c>
      <c r="B173" s="117"/>
      <c r="C173" s="79"/>
      <c r="D173" s="79"/>
      <c r="E173" s="80"/>
      <c r="F173" s="158"/>
      <c r="G173" s="159"/>
      <c r="H173" s="159"/>
      <c r="I173" s="160"/>
      <c r="J173" s="158"/>
      <c r="K173" s="159"/>
      <c r="L173" s="159"/>
      <c r="M173" s="161"/>
      <c r="N173" s="158"/>
      <c r="O173" s="159"/>
      <c r="P173" s="159"/>
      <c r="Q173" s="161"/>
      <c r="R173" s="162"/>
      <c r="S173" s="159"/>
      <c r="T173" s="159"/>
      <c r="U173" s="160"/>
      <c r="V173" s="158"/>
      <c r="W173" s="159"/>
      <c r="X173" s="159"/>
      <c r="Y173" s="161"/>
      <c r="Z173" s="255" t="str">
        <f>IF(SUM(B173:Y173)&lt;1," ",SUM(B173:Y173))</f>
        <v> </v>
      </c>
      <c r="AA173" s="256"/>
      <c r="AB173" s="257"/>
    </row>
    <row r="174" spans="1:28" ht="15.75" customHeight="1" thickBot="1">
      <c r="A174" s="281"/>
      <c r="B174" s="83" t="s">
        <v>11</v>
      </c>
      <c r="C174" s="83" t="s">
        <v>12</v>
      </c>
      <c r="D174" s="83" t="s">
        <v>44</v>
      </c>
      <c r="E174" s="84" t="s">
        <v>45</v>
      </c>
      <c r="F174" s="153" t="s">
        <v>46</v>
      </c>
      <c r="G174" s="154" t="s">
        <v>47</v>
      </c>
      <c r="H174" s="154" t="s">
        <v>48</v>
      </c>
      <c r="I174" s="155" t="s">
        <v>49</v>
      </c>
      <c r="J174" s="153" t="s">
        <v>50</v>
      </c>
      <c r="K174" s="154" t="s">
        <v>51</v>
      </c>
      <c r="L174" s="154" t="s">
        <v>52</v>
      </c>
      <c r="M174" s="156" t="s">
        <v>53</v>
      </c>
      <c r="N174" s="153" t="s">
        <v>54</v>
      </c>
      <c r="O174" s="154" t="s">
        <v>55</v>
      </c>
      <c r="P174" s="154" t="s">
        <v>56</v>
      </c>
      <c r="Q174" s="156" t="s">
        <v>57</v>
      </c>
      <c r="R174" s="157" t="s">
        <v>58</v>
      </c>
      <c r="S174" s="154" t="s">
        <v>59</v>
      </c>
      <c r="T174" s="154" t="s">
        <v>60</v>
      </c>
      <c r="U174" s="155" t="s">
        <v>61</v>
      </c>
      <c r="V174" s="153" t="s">
        <v>78</v>
      </c>
      <c r="W174" s="154" t="s">
        <v>79</v>
      </c>
      <c r="X174" s="154" t="s">
        <v>80</v>
      </c>
      <c r="Y174" s="155" t="s">
        <v>81</v>
      </c>
      <c r="Z174" s="258"/>
      <c r="AA174" s="259"/>
      <c r="AB174" s="260"/>
    </row>
    <row r="175" spans="1:28" ht="13.5" thickBot="1">
      <c r="A175" s="40"/>
      <c r="B175" s="87"/>
      <c r="C175" s="87"/>
      <c r="D175" s="87"/>
      <c r="E175" s="87"/>
      <c r="F175" s="167"/>
      <c r="G175" s="87"/>
      <c r="H175" s="87"/>
      <c r="I175" s="87"/>
      <c r="J175" s="167"/>
      <c r="K175" s="163"/>
      <c r="L175" s="163"/>
      <c r="M175" s="164"/>
      <c r="N175" s="167"/>
      <c r="O175" s="163"/>
      <c r="P175" s="163"/>
      <c r="Q175" s="163"/>
      <c r="R175" s="167"/>
      <c r="S175" s="163"/>
      <c r="T175" s="163"/>
      <c r="U175" s="164"/>
      <c r="V175" s="163"/>
      <c r="W175" s="163"/>
      <c r="X175" s="163"/>
      <c r="Y175" s="163"/>
      <c r="Z175" s="165"/>
      <c r="AA175" s="165"/>
      <c r="AB175" s="166"/>
    </row>
    <row r="176" spans="1:28" ht="15">
      <c r="A176" s="110" t="s">
        <v>75</v>
      </c>
      <c r="B176" s="88"/>
      <c r="C176" s="89"/>
      <c r="D176" s="89"/>
      <c r="E176" s="60"/>
      <c r="F176" s="130"/>
      <c r="G176" s="59"/>
      <c r="H176" s="59"/>
      <c r="I176" s="60"/>
      <c r="J176" s="130"/>
      <c r="K176" s="140"/>
      <c r="L176" s="140"/>
      <c r="M176" s="139"/>
      <c r="N176" s="130"/>
      <c r="O176" s="140"/>
      <c r="P176" s="140"/>
      <c r="Q176" s="139"/>
      <c r="R176" s="130"/>
      <c r="S176" s="140"/>
      <c r="T176" s="140"/>
      <c r="U176" s="139"/>
      <c r="V176" s="130"/>
      <c r="W176" s="140"/>
      <c r="X176" s="140"/>
      <c r="Y176" s="139"/>
      <c r="Z176" s="261"/>
      <c r="AA176" s="262"/>
      <c r="AB176" s="263"/>
    </row>
    <row r="177" spans="1:28" ht="12" customHeight="1">
      <c r="A177" s="111" t="s">
        <v>130</v>
      </c>
      <c r="B177" s="62">
        <v>0</v>
      </c>
      <c r="C177" s="63">
        <v>0</v>
      </c>
      <c r="D177" s="64">
        <v>0</v>
      </c>
      <c r="E177" s="65"/>
      <c r="F177" s="62">
        <v>0</v>
      </c>
      <c r="G177" s="63">
        <v>0</v>
      </c>
      <c r="H177" s="64">
        <v>0</v>
      </c>
      <c r="I177" s="65"/>
      <c r="J177" s="62">
        <v>0</v>
      </c>
      <c r="K177" s="63">
        <v>0</v>
      </c>
      <c r="L177" s="64">
        <v>0</v>
      </c>
      <c r="M177" s="65"/>
      <c r="N177" s="62">
        <v>0</v>
      </c>
      <c r="O177" s="63">
        <v>0</v>
      </c>
      <c r="P177" s="64">
        <v>0</v>
      </c>
      <c r="Q177" s="65"/>
      <c r="R177" s="62">
        <v>0</v>
      </c>
      <c r="S177" s="63">
        <v>0</v>
      </c>
      <c r="T177" s="64">
        <v>0</v>
      </c>
      <c r="U177" s="67"/>
      <c r="V177" s="62">
        <v>0</v>
      </c>
      <c r="W177" s="63">
        <v>0</v>
      </c>
      <c r="X177" s="64">
        <v>0</v>
      </c>
      <c r="Y177" s="66"/>
      <c r="Z177" s="142">
        <f>IF(B177+F177+J177+N177+R177+V177&lt;1,0,B177+F177+J177+N177+R177+V177)</f>
        <v>0</v>
      </c>
      <c r="AA177" s="141">
        <f>IF(C177+G177+K177+O177+S177+W177&lt;1,0,C177+G177+K177+O177+S177+W177)</f>
        <v>0</v>
      </c>
      <c r="AB177" s="143">
        <f>IF(D177+H177+L177+P177+T177+X177&lt;1,0,D177+H177+L177+P177+T177+X177)</f>
        <v>0</v>
      </c>
    </row>
    <row r="178" spans="1:28" ht="12" customHeight="1">
      <c r="A178" s="111" t="s">
        <v>131</v>
      </c>
      <c r="B178" s="68">
        <v>0</v>
      </c>
      <c r="C178" s="63">
        <v>0</v>
      </c>
      <c r="D178" s="64">
        <v>0</v>
      </c>
      <c r="E178" s="65"/>
      <c r="F178" s="68">
        <v>0</v>
      </c>
      <c r="G178" s="63">
        <v>0</v>
      </c>
      <c r="H178" s="64">
        <v>0</v>
      </c>
      <c r="I178" s="65"/>
      <c r="J178" s="68">
        <v>0</v>
      </c>
      <c r="K178" s="63">
        <v>0</v>
      </c>
      <c r="L178" s="64">
        <v>0</v>
      </c>
      <c r="M178" s="65"/>
      <c r="N178" s="68">
        <v>0</v>
      </c>
      <c r="O178" s="63">
        <v>0</v>
      </c>
      <c r="P178" s="64">
        <v>0</v>
      </c>
      <c r="Q178" s="65"/>
      <c r="R178" s="68">
        <v>0</v>
      </c>
      <c r="S178" s="63">
        <v>0</v>
      </c>
      <c r="T178" s="64">
        <v>0</v>
      </c>
      <c r="U178" s="67"/>
      <c r="V178" s="68">
        <v>0</v>
      </c>
      <c r="W178" s="63">
        <v>0</v>
      </c>
      <c r="X178" s="64">
        <v>0</v>
      </c>
      <c r="Y178" s="66"/>
      <c r="Z178" s="142">
        <f aca="true" t="shared" si="21" ref="Z178:AB184">IF(B178+F178+J178+N178+R178+V178&lt;1,0,B178+F178+J178+N178+R178+V178)</f>
        <v>0</v>
      </c>
      <c r="AA178" s="141">
        <f t="shared" si="21"/>
        <v>0</v>
      </c>
      <c r="AB178" s="143">
        <f t="shared" si="21"/>
        <v>0</v>
      </c>
    </row>
    <row r="179" spans="1:28" ht="12" customHeight="1">
      <c r="A179" s="111" t="s">
        <v>132</v>
      </c>
      <c r="B179" s="68">
        <v>0</v>
      </c>
      <c r="C179" s="63">
        <v>0</v>
      </c>
      <c r="D179" s="64">
        <v>0</v>
      </c>
      <c r="E179" s="65"/>
      <c r="F179" s="68">
        <v>0</v>
      </c>
      <c r="G179" s="63">
        <v>0</v>
      </c>
      <c r="H179" s="64">
        <v>0</v>
      </c>
      <c r="I179" s="65"/>
      <c r="J179" s="68">
        <v>0</v>
      </c>
      <c r="K179" s="63">
        <v>0</v>
      </c>
      <c r="L179" s="64">
        <v>0</v>
      </c>
      <c r="M179" s="65"/>
      <c r="N179" s="68">
        <v>0</v>
      </c>
      <c r="O179" s="63">
        <v>0</v>
      </c>
      <c r="P179" s="64">
        <v>0</v>
      </c>
      <c r="Q179" s="65"/>
      <c r="R179" s="68">
        <v>0</v>
      </c>
      <c r="S179" s="63">
        <v>0</v>
      </c>
      <c r="T179" s="64">
        <v>0</v>
      </c>
      <c r="U179" s="67"/>
      <c r="V179" s="68">
        <v>0</v>
      </c>
      <c r="W179" s="63">
        <v>0</v>
      </c>
      <c r="X179" s="64">
        <v>0</v>
      </c>
      <c r="Y179" s="66"/>
      <c r="Z179" s="142">
        <f t="shared" si="21"/>
        <v>0</v>
      </c>
      <c r="AA179" s="141">
        <f t="shared" si="21"/>
        <v>0</v>
      </c>
      <c r="AB179" s="143">
        <f t="shared" si="21"/>
        <v>0</v>
      </c>
    </row>
    <row r="180" spans="1:28" ht="12" customHeight="1">
      <c r="A180" s="111" t="s">
        <v>133</v>
      </c>
      <c r="B180" s="68">
        <v>0</v>
      </c>
      <c r="C180" s="69">
        <v>0</v>
      </c>
      <c r="D180" s="64">
        <v>0</v>
      </c>
      <c r="E180" s="65"/>
      <c r="F180" s="68">
        <v>0</v>
      </c>
      <c r="G180" s="69">
        <v>0</v>
      </c>
      <c r="H180" s="64">
        <v>0</v>
      </c>
      <c r="I180" s="65"/>
      <c r="J180" s="68">
        <v>0</v>
      </c>
      <c r="K180" s="69">
        <v>0</v>
      </c>
      <c r="L180" s="64">
        <v>0</v>
      </c>
      <c r="M180" s="65"/>
      <c r="N180" s="68">
        <v>0</v>
      </c>
      <c r="O180" s="69">
        <v>0</v>
      </c>
      <c r="P180" s="64">
        <v>0</v>
      </c>
      <c r="Q180" s="65"/>
      <c r="R180" s="68">
        <v>0</v>
      </c>
      <c r="S180" s="69">
        <v>0</v>
      </c>
      <c r="T180" s="64">
        <v>0</v>
      </c>
      <c r="U180" s="67"/>
      <c r="V180" s="68">
        <v>0</v>
      </c>
      <c r="W180" s="69">
        <v>0</v>
      </c>
      <c r="X180" s="64">
        <v>0</v>
      </c>
      <c r="Y180" s="66"/>
      <c r="Z180" s="142">
        <f t="shared" si="21"/>
        <v>0</v>
      </c>
      <c r="AA180" s="141">
        <f t="shared" si="21"/>
        <v>0</v>
      </c>
      <c r="AB180" s="143">
        <f t="shared" si="21"/>
        <v>0</v>
      </c>
    </row>
    <row r="181" spans="1:28" ht="12" customHeight="1">
      <c r="A181" s="111" t="s">
        <v>134</v>
      </c>
      <c r="B181" s="68">
        <v>0</v>
      </c>
      <c r="C181" s="63">
        <v>0</v>
      </c>
      <c r="D181" s="64">
        <v>0</v>
      </c>
      <c r="E181" s="70">
        <f>IF(SUM(D177:D184)=40," ",SUM(D177:D184)-40)</f>
        <v>-40</v>
      </c>
      <c r="F181" s="68">
        <v>0</v>
      </c>
      <c r="G181" s="63">
        <v>0</v>
      </c>
      <c r="H181" s="64">
        <v>0</v>
      </c>
      <c r="I181" s="70">
        <f>IF(SUM(H177:H184)=40," ",SUM(H177:H184)-40)</f>
        <v>-40</v>
      </c>
      <c r="J181" s="68">
        <v>0</v>
      </c>
      <c r="K181" s="63">
        <v>0</v>
      </c>
      <c r="L181" s="64">
        <v>0</v>
      </c>
      <c r="M181" s="70">
        <f>IF(SUM(L177:L184)=40," ",SUM(L177:L184)-40)</f>
        <v>-40</v>
      </c>
      <c r="N181" s="68">
        <v>0</v>
      </c>
      <c r="O181" s="63">
        <v>0</v>
      </c>
      <c r="P181" s="64">
        <v>0</v>
      </c>
      <c r="Q181" s="70">
        <f>IF(SUM(P177:P184)=40," ",SUM(P177:P184)-40)</f>
        <v>-40</v>
      </c>
      <c r="R181" s="68">
        <v>0</v>
      </c>
      <c r="S181" s="63">
        <v>0</v>
      </c>
      <c r="T181" s="64">
        <v>0</v>
      </c>
      <c r="U181" s="70">
        <f>IF(SUM(T177:T184)=40," ",SUM(T177:T184)-40)</f>
        <v>-40</v>
      </c>
      <c r="V181" s="68">
        <v>0</v>
      </c>
      <c r="W181" s="63">
        <v>0</v>
      </c>
      <c r="X181" s="64">
        <v>0</v>
      </c>
      <c r="Y181" s="70">
        <f>IF(SUM(X177:X184)=40," ",SUM(X177:X184)-40)</f>
        <v>-40</v>
      </c>
      <c r="Z181" s="142">
        <f t="shared" si="21"/>
        <v>0</v>
      </c>
      <c r="AA181" s="141">
        <f t="shared" si="21"/>
        <v>0</v>
      </c>
      <c r="AB181" s="143">
        <f t="shared" si="21"/>
        <v>0</v>
      </c>
    </row>
    <row r="182" spans="1:28" ht="12" customHeight="1">
      <c r="A182" s="111" t="s">
        <v>135</v>
      </c>
      <c r="B182" s="68">
        <v>0</v>
      </c>
      <c r="C182" s="63">
        <v>0</v>
      </c>
      <c r="D182" s="64">
        <v>0</v>
      </c>
      <c r="E182" s="65"/>
      <c r="F182" s="68">
        <v>0</v>
      </c>
      <c r="G182" s="63">
        <v>0</v>
      </c>
      <c r="H182" s="64">
        <v>0</v>
      </c>
      <c r="I182" s="65"/>
      <c r="J182" s="68">
        <v>0</v>
      </c>
      <c r="K182" s="63">
        <v>0</v>
      </c>
      <c r="L182" s="64">
        <v>0</v>
      </c>
      <c r="M182" s="65"/>
      <c r="N182" s="68">
        <v>0</v>
      </c>
      <c r="O182" s="63">
        <v>0</v>
      </c>
      <c r="P182" s="64">
        <v>0</v>
      </c>
      <c r="Q182" s="65"/>
      <c r="R182" s="68">
        <v>0</v>
      </c>
      <c r="S182" s="63">
        <v>0</v>
      </c>
      <c r="T182" s="64">
        <v>0</v>
      </c>
      <c r="U182" s="65"/>
      <c r="V182" s="68">
        <v>0</v>
      </c>
      <c r="W182" s="63">
        <v>0</v>
      </c>
      <c r="X182" s="64">
        <v>0</v>
      </c>
      <c r="Y182" s="66"/>
      <c r="Z182" s="142">
        <f t="shared" si="21"/>
        <v>0</v>
      </c>
      <c r="AA182" s="141">
        <f t="shared" si="21"/>
        <v>0</v>
      </c>
      <c r="AB182" s="143">
        <f t="shared" si="21"/>
        <v>0</v>
      </c>
    </row>
    <row r="183" spans="1:28" ht="12" customHeight="1">
      <c r="A183" s="111" t="s">
        <v>136</v>
      </c>
      <c r="B183" s="68">
        <v>0</v>
      </c>
      <c r="C183" s="63">
        <v>0</v>
      </c>
      <c r="D183" s="64">
        <v>0</v>
      </c>
      <c r="E183" s="71">
        <f>E184</f>
        <v>0</v>
      </c>
      <c r="F183" s="62">
        <v>0</v>
      </c>
      <c r="G183" s="63">
        <v>0</v>
      </c>
      <c r="H183" s="64">
        <v>0</v>
      </c>
      <c r="I183" s="71">
        <f>E183+I184</f>
        <v>0</v>
      </c>
      <c r="J183" s="62">
        <v>0</v>
      </c>
      <c r="K183" s="63">
        <v>0</v>
      </c>
      <c r="L183" s="64">
        <v>0</v>
      </c>
      <c r="M183" s="71">
        <f>I183+M184</f>
        <v>0</v>
      </c>
      <c r="N183" s="216">
        <v>0</v>
      </c>
      <c r="O183" s="114">
        <v>0</v>
      </c>
      <c r="P183" s="64">
        <v>0</v>
      </c>
      <c r="Q183" s="71">
        <f>M183+Q184</f>
        <v>0</v>
      </c>
      <c r="R183" s="62">
        <v>0</v>
      </c>
      <c r="S183" s="63">
        <v>0</v>
      </c>
      <c r="T183" s="64">
        <v>0</v>
      </c>
      <c r="U183" s="71">
        <f>Q183+U184</f>
        <v>0</v>
      </c>
      <c r="V183" s="62">
        <v>0</v>
      </c>
      <c r="W183" s="63">
        <v>0</v>
      </c>
      <c r="X183" s="64">
        <v>0</v>
      </c>
      <c r="Y183" s="71">
        <f>U183+Y184</f>
        <v>0</v>
      </c>
      <c r="Z183" s="142">
        <f t="shared" si="21"/>
        <v>0</v>
      </c>
      <c r="AA183" s="141">
        <f t="shared" si="21"/>
        <v>0</v>
      </c>
      <c r="AB183" s="143">
        <f t="shared" si="21"/>
        <v>0</v>
      </c>
    </row>
    <row r="184" spans="1:28" ht="12" customHeight="1" thickBot="1">
      <c r="A184" s="112" t="s">
        <v>137</v>
      </c>
      <c r="B184" s="68">
        <v>0</v>
      </c>
      <c r="C184" s="73">
        <v>0</v>
      </c>
      <c r="D184" s="74">
        <v>0</v>
      </c>
      <c r="E184" s="75">
        <f>SUM(B185:E185)</f>
        <v>0</v>
      </c>
      <c r="F184" s="72">
        <v>0</v>
      </c>
      <c r="G184" s="73">
        <v>0</v>
      </c>
      <c r="H184" s="74">
        <v>0</v>
      </c>
      <c r="I184" s="75">
        <f>SUM(F185:I185)</f>
        <v>0</v>
      </c>
      <c r="J184" s="72">
        <v>0</v>
      </c>
      <c r="K184" s="73">
        <v>0</v>
      </c>
      <c r="L184" s="74">
        <v>0</v>
      </c>
      <c r="M184" s="75">
        <f>SUM(J185:M185)</f>
        <v>0</v>
      </c>
      <c r="N184" s="72">
        <v>0</v>
      </c>
      <c r="O184" s="73">
        <v>0</v>
      </c>
      <c r="P184" s="74">
        <v>0</v>
      </c>
      <c r="Q184" s="75">
        <f>SUM(N185:Q185)</f>
        <v>0</v>
      </c>
      <c r="R184" s="72">
        <v>0</v>
      </c>
      <c r="S184" s="73">
        <v>0</v>
      </c>
      <c r="T184" s="74">
        <v>0</v>
      </c>
      <c r="U184" s="75">
        <f>SUM(R185:U185)</f>
        <v>0</v>
      </c>
      <c r="V184" s="72">
        <v>0</v>
      </c>
      <c r="W184" s="73">
        <v>0</v>
      </c>
      <c r="X184" s="74">
        <v>0</v>
      </c>
      <c r="Y184" s="77">
        <f>SUM(V185:Y185)</f>
        <v>0</v>
      </c>
      <c r="Z184" s="142">
        <f t="shared" si="21"/>
        <v>0</v>
      </c>
      <c r="AA184" s="141">
        <f t="shared" si="21"/>
        <v>0</v>
      </c>
      <c r="AB184" s="143">
        <f t="shared" si="21"/>
        <v>0</v>
      </c>
    </row>
    <row r="185" spans="1:28" ht="15.75" customHeight="1">
      <c r="A185" s="280" t="s">
        <v>43</v>
      </c>
      <c r="B185" s="117"/>
      <c r="C185" s="79"/>
      <c r="D185" s="79"/>
      <c r="E185" s="80"/>
      <c r="F185" s="158"/>
      <c r="G185" s="159"/>
      <c r="H185" s="159"/>
      <c r="I185" s="160"/>
      <c r="J185" s="158"/>
      <c r="K185" s="159"/>
      <c r="L185" s="159"/>
      <c r="M185" s="161"/>
      <c r="N185" s="158"/>
      <c r="O185" s="159"/>
      <c r="P185" s="159"/>
      <c r="Q185" s="161"/>
      <c r="R185" s="162"/>
      <c r="S185" s="159"/>
      <c r="T185" s="159"/>
      <c r="U185" s="160"/>
      <c r="V185" s="158"/>
      <c r="W185" s="159"/>
      <c r="X185" s="159"/>
      <c r="Y185" s="161"/>
      <c r="Z185" s="255" t="str">
        <f>IF(SUM(B185:Y185)&lt;1," ",SUM(B185:Y185))</f>
        <v> </v>
      </c>
      <c r="AA185" s="256"/>
      <c r="AB185" s="257"/>
    </row>
    <row r="186" spans="1:28" ht="15.75" customHeight="1" thickBot="1">
      <c r="A186" s="281"/>
      <c r="B186" s="83" t="s">
        <v>11</v>
      </c>
      <c r="C186" s="83" t="s">
        <v>12</v>
      </c>
      <c r="D186" s="83" t="s">
        <v>44</v>
      </c>
      <c r="E186" s="84" t="s">
        <v>45</v>
      </c>
      <c r="F186" s="153" t="s">
        <v>46</v>
      </c>
      <c r="G186" s="154" t="s">
        <v>47</v>
      </c>
      <c r="H186" s="154" t="s">
        <v>48</v>
      </c>
      <c r="I186" s="155" t="s">
        <v>49</v>
      </c>
      <c r="J186" s="153" t="s">
        <v>50</v>
      </c>
      <c r="K186" s="154" t="s">
        <v>51</v>
      </c>
      <c r="L186" s="154" t="s">
        <v>52</v>
      </c>
      <c r="M186" s="156" t="s">
        <v>53</v>
      </c>
      <c r="N186" s="153" t="s">
        <v>54</v>
      </c>
      <c r="O186" s="154" t="s">
        <v>55</v>
      </c>
      <c r="P186" s="154" t="s">
        <v>56</v>
      </c>
      <c r="Q186" s="156" t="s">
        <v>57</v>
      </c>
      <c r="R186" s="157" t="s">
        <v>58</v>
      </c>
      <c r="S186" s="154" t="s">
        <v>59</v>
      </c>
      <c r="T186" s="154" t="s">
        <v>60</v>
      </c>
      <c r="U186" s="155" t="s">
        <v>61</v>
      </c>
      <c r="V186" s="153" t="s">
        <v>78</v>
      </c>
      <c r="W186" s="154" t="s">
        <v>79</v>
      </c>
      <c r="X186" s="154" t="s">
        <v>80</v>
      </c>
      <c r="Y186" s="155" t="s">
        <v>81</v>
      </c>
      <c r="Z186" s="258"/>
      <c r="AA186" s="259"/>
      <c r="AB186" s="260"/>
    </row>
    <row r="187" spans="1:28" ht="13.5" thickBot="1">
      <c r="A187" s="40"/>
      <c r="B187" s="87"/>
      <c r="C187" s="87"/>
      <c r="D187" s="87"/>
      <c r="E187" s="87"/>
      <c r="F187" s="167"/>
      <c r="G187" s="87"/>
      <c r="H187" s="87"/>
      <c r="I187" s="87"/>
      <c r="J187" s="167"/>
      <c r="K187" s="163"/>
      <c r="L187" s="163"/>
      <c r="M187" s="164"/>
      <c r="N187" s="167"/>
      <c r="O187" s="163"/>
      <c r="P187" s="163"/>
      <c r="Q187" s="163"/>
      <c r="R187" s="167"/>
      <c r="S187" s="163"/>
      <c r="T187" s="163"/>
      <c r="U187" s="164"/>
      <c r="V187" s="163"/>
      <c r="W187" s="163"/>
      <c r="X187" s="163"/>
      <c r="Y187" s="163"/>
      <c r="Z187" s="165"/>
      <c r="AA187" s="165"/>
      <c r="AB187" s="166"/>
    </row>
    <row r="188" spans="1:28" ht="15">
      <c r="A188" s="110" t="s">
        <v>76</v>
      </c>
      <c r="B188" s="88"/>
      <c r="C188" s="89"/>
      <c r="D188" s="89"/>
      <c r="E188" s="60"/>
      <c r="F188" s="130"/>
      <c r="G188" s="59"/>
      <c r="H188" s="59"/>
      <c r="I188" s="60"/>
      <c r="J188" s="130"/>
      <c r="K188" s="140"/>
      <c r="L188" s="140"/>
      <c r="M188" s="139"/>
      <c r="N188" s="130"/>
      <c r="O188" s="140"/>
      <c r="P188" s="140"/>
      <c r="Q188" s="139"/>
      <c r="R188" s="130"/>
      <c r="S188" s="140"/>
      <c r="T188" s="140"/>
      <c r="U188" s="139"/>
      <c r="V188" s="130"/>
      <c r="W188" s="140"/>
      <c r="X188" s="140"/>
      <c r="Y188" s="139"/>
      <c r="Z188" s="261"/>
      <c r="AA188" s="262"/>
      <c r="AB188" s="263"/>
    </row>
    <row r="189" spans="1:28" ht="12" customHeight="1">
      <c r="A189" s="111" t="s">
        <v>138</v>
      </c>
      <c r="B189" s="62">
        <v>0</v>
      </c>
      <c r="C189" s="63">
        <v>0</v>
      </c>
      <c r="D189" s="64">
        <v>0</v>
      </c>
      <c r="E189" s="65"/>
      <c r="F189" s="62">
        <v>0</v>
      </c>
      <c r="G189" s="63">
        <v>0</v>
      </c>
      <c r="H189" s="64">
        <v>0</v>
      </c>
      <c r="I189" s="65"/>
      <c r="J189" s="62">
        <v>0</v>
      </c>
      <c r="K189" s="63">
        <v>0</v>
      </c>
      <c r="L189" s="64">
        <v>0</v>
      </c>
      <c r="M189" s="65"/>
      <c r="N189" s="113">
        <v>0</v>
      </c>
      <c r="O189" s="63">
        <v>0</v>
      </c>
      <c r="P189" s="64">
        <v>0</v>
      </c>
      <c r="Q189" s="65"/>
      <c r="R189" s="62">
        <v>0</v>
      </c>
      <c r="S189" s="63">
        <v>0</v>
      </c>
      <c r="T189" s="64">
        <v>0</v>
      </c>
      <c r="U189" s="67"/>
      <c r="V189" s="62">
        <v>0</v>
      </c>
      <c r="W189" s="63">
        <v>0</v>
      </c>
      <c r="X189" s="64">
        <v>0</v>
      </c>
      <c r="Y189" s="66"/>
      <c r="Z189" s="142">
        <f>IF(B189+F189+J189+N189+R189+V189&lt;1,0,B189+F189+J189+N189+R189+V189)</f>
        <v>0</v>
      </c>
      <c r="AA189" s="141">
        <f>IF(C189+G189+K189+O189+S189+W189&lt;1,0,C189+G189+K189+O189+S189+W189)</f>
        <v>0</v>
      </c>
      <c r="AB189" s="143">
        <f>IF(D189+H189+L189+P189+T189+X189&lt;1,0,D189+H189+L189+P189+T189+X189)</f>
        <v>0</v>
      </c>
    </row>
    <row r="190" spans="1:28" ht="12" customHeight="1">
      <c r="A190" s="111" t="s">
        <v>139</v>
      </c>
      <c r="B190" s="68">
        <v>0</v>
      </c>
      <c r="C190" s="63">
        <v>0</v>
      </c>
      <c r="D190" s="64">
        <v>0</v>
      </c>
      <c r="E190" s="65"/>
      <c r="F190" s="68">
        <v>0</v>
      </c>
      <c r="G190" s="63">
        <v>0</v>
      </c>
      <c r="H190" s="64">
        <v>0</v>
      </c>
      <c r="I190" s="65"/>
      <c r="J190" s="68">
        <v>0</v>
      </c>
      <c r="K190" s="63">
        <v>0</v>
      </c>
      <c r="L190" s="64">
        <v>0</v>
      </c>
      <c r="M190" s="65"/>
      <c r="N190" s="114">
        <v>0</v>
      </c>
      <c r="O190" s="63">
        <v>0</v>
      </c>
      <c r="P190" s="64">
        <v>0</v>
      </c>
      <c r="Q190" s="65"/>
      <c r="R190" s="68">
        <v>0</v>
      </c>
      <c r="S190" s="63">
        <v>0</v>
      </c>
      <c r="T190" s="64">
        <v>0</v>
      </c>
      <c r="U190" s="67"/>
      <c r="V190" s="68">
        <v>0</v>
      </c>
      <c r="W190" s="63">
        <v>0</v>
      </c>
      <c r="X190" s="64">
        <v>0</v>
      </c>
      <c r="Y190" s="66"/>
      <c r="Z190" s="142">
        <f aca="true" t="shared" si="22" ref="Z190:AB196">IF(B190+F190+J190+N190+R190+V190&lt;1,0,B190+F190+J190+N190+R190+V190)</f>
        <v>0</v>
      </c>
      <c r="AA190" s="141">
        <f t="shared" si="22"/>
        <v>0</v>
      </c>
      <c r="AB190" s="143">
        <f t="shared" si="22"/>
        <v>0</v>
      </c>
    </row>
    <row r="191" spans="1:28" ht="12" customHeight="1">
      <c r="A191" s="111" t="s">
        <v>140</v>
      </c>
      <c r="B191" s="68">
        <v>0</v>
      </c>
      <c r="C191" s="63">
        <v>0</v>
      </c>
      <c r="D191" s="64">
        <v>0</v>
      </c>
      <c r="E191" s="65"/>
      <c r="F191" s="68">
        <v>0</v>
      </c>
      <c r="G191" s="63">
        <v>0</v>
      </c>
      <c r="H191" s="64">
        <v>0</v>
      </c>
      <c r="I191" s="65"/>
      <c r="J191" s="68">
        <v>0</v>
      </c>
      <c r="K191" s="63">
        <v>0</v>
      </c>
      <c r="L191" s="64">
        <v>0</v>
      </c>
      <c r="M191" s="65"/>
      <c r="N191" s="114">
        <v>0</v>
      </c>
      <c r="O191" s="63">
        <v>0</v>
      </c>
      <c r="P191" s="64">
        <v>0</v>
      </c>
      <c r="Q191" s="65"/>
      <c r="R191" s="68">
        <v>0</v>
      </c>
      <c r="S191" s="63">
        <v>0</v>
      </c>
      <c r="T191" s="64">
        <v>0</v>
      </c>
      <c r="U191" s="67"/>
      <c r="V191" s="68">
        <v>0</v>
      </c>
      <c r="W191" s="63">
        <v>0</v>
      </c>
      <c r="X191" s="64">
        <v>0</v>
      </c>
      <c r="Y191" s="66"/>
      <c r="Z191" s="142">
        <f t="shared" si="22"/>
        <v>0</v>
      </c>
      <c r="AA191" s="141">
        <f t="shared" si="22"/>
        <v>0</v>
      </c>
      <c r="AB191" s="143">
        <f t="shared" si="22"/>
        <v>0</v>
      </c>
    </row>
    <row r="192" spans="1:28" ht="12" customHeight="1">
      <c r="A192" s="111" t="s">
        <v>141</v>
      </c>
      <c r="B192" s="68">
        <v>0</v>
      </c>
      <c r="C192" s="69">
        <v>0</v>
      </c>
      <c r="D192" s="64">
        <v>0</v>
      </c>
      <c r="E192" s="65"/>
      <c r="F192" s="68">
        <v>0</v>
      </c>
      <c r="G192" s="69">
        <v>0</v>
      </c>
      <c r="H192" s="64">
        <v>0</v>
      </c>
      <c r="I192" s="65"/>
      <c r="J192" s="68">
        <v>0</v>
      </c>
      <c r="K192" s="69">
        <v>0</v>
      </c>
      <c r="L192" s="64">
        <v>0</v>
      </c>
      <c r="M192" s="65"/>
      <c r="N192" s="114">
        <v>0</v>
      </c>
      <c r="O192" s="69">
        <v>0</v>
      </c>
      <c r="P192" s="64">
        <v>0</v>
      </c>
      <c r="Q192" s="65"/>
      <c r="R192" s="68">
        <v>0</v>
      </c>
      <c r="S192" s="69">
        <v>0</v>
      </c>
      <c r="T192" s="64">
        <v>0</v>
      </c>
      <c r="U192" s="67"/>
      <c r="V192" s="68">
        <v>0</v>
      </c>
      <c r="W192" s="69">
        <v>0</v>
      </c>
      <c r="X192" s="64">
        <v>0</v>
      </c>
      <c r="Y192" s="66"/>
      <c r="Z192" s="142">
        <f t="shared" si="22"/>
        <v>0</v>
      </c>
      <c r="AA192" s="141">
        <f t="shared" si="22"/>
        <v>0</v>
      </c>
      <c r="AB192" s="143">
        <f t="shared" si="22"/>
        <v>0</v>
      </c>
    </row>
    <row r="193" spans="1:28" ht="12" customHeight="1">
      <c r="A193" s="111" t="s">
        <v>142</v>
      </c>
      <c r="B193" s="68">
        <v>0</v>
      </c>
      <c r="C193" s="63">
        <v>0</v>
      </c>
      <c r="D193" s="64">
        <v>0</v>
      </c>
      <c r="E193" s="70">
        <f>IF(SUM(D189:D196)=40," ",SUM(D189:D196)-40)</f>
        <v>-40</v>
      </c>
      <c r="F193" s="68">
        <v>0</v>
      </c>
      <c r="G193" s="63">
        <v>0</v>
      </c>
      <c r="H193" s="64">
        <v>0</v>
      </c>
      <c r="I193" s="70">
        <f>IF(SUM(H189:H196)=40," ",SUM(H189:H196)-40)</f>
        <v>-40</v>
      </c>
      <c r="J193" s="68">
        <v>0</v>
      </c>
      <c r="K193" s="63">
        <v>0</v>
      </c>
      <c r="L193" s="64">
        <v>0</v>
      </c>
      <c r="M193" s="70">
        <f>IF(SUM(L189:L196)=40," ",SUM(L189:L196)-40)</f>
        <v>-40</v>
      </c>
      <c r="N193" s="68">
        <v>0</v>
      </c>
      <c r="O193" s="63">
        <v>0</v>
      </c>
      <c r="P193" s="64">
        <v>0</v>
      </c>
      <c r="Q193" s="70">
        <f>IF(SUM(P189:P196)=40," ",SUM(P189:P196)-40)</f>
        <v>-40</v>
      </c>
      <c r="R193" s="68">
        <v>0</v>
      </c>
      <c r="S193" s="63">
        <v>0</v>
      </c>
      <c r="T193" s="64">
        <v>0</v>
      </c>
      <c r="U193" s="70">
        <f>IF(SUM(T189:T196)=40," ",SUM(T189:T196)-40)</f>
        <v>-40</v>
      </c>
      <c r="V193" s="68">
        <v>0</v>
      </c>
      <c r="W193" s="63">
        <v>0</v>
      </c>
      <c r="X193" s="64">
        <v>0</v>
      </c>
      <c r="Y193" s="70">
        <f>IF(SUM(X189:X196)=40," ",SUM(X189:X196)-40)</f>
        <v>-40</v>
      </c>
      <c r="Z193" s="142">
        <f t="shared" si="22"/>
        <v>0</v>
      </c>
      <c r="AA193" s="141">
        <f t="shared" si="22"/>
        <v>0</v>
      </c>
      <c r="AB193" s="143">
        <f t="shared" si="22"/>
        <v>0</v>
      </c>
    </row>
    <row r="194" spans="1:28" ht="12" customHeight="1">
      <c r="A194" s="111" t="s">
        <v>143</v>
      </c>
      <c r="B194" s="68">
        <v>0</v>
      </c>
      <c r="C194" s="63">
        <v>0</v>
      </c>
      <c r="D194" s="64">
        <v>0</v>
      </c>
      <c r="E194" s="65"/>
      <c r="F194" s="68">
        <v>0</v>
      </c>
      <c r="G194" s="63">
        <v>0</v>
      </c>
      <c r="H194" s="64">
        <v>0</v>
      </c>
      <c r="I194" s="65"/>
      <c r="J194" s="68">
        <v>0</v>
      </c>
      <c r="K194" s="63">
        <v>0</v>
      </c>
      <c r="L194" s="64">
        <v>0</v>
      </c>
      <c r="M194" s="65"/>
      <c r="N194" s="114">
        <v>0</v>
      </c>
      <c r="O194" s="63">
        <v>0</v>
      </c>
      <c r="P194" s="64">
        <v>0</v>
      </c>
      <c r="Q194" s="65"/>
      <c r="R194" s="68">
        <v>0</v>
      </c>
      <c r="S194" s="63">
        <v>0</v>
      </c>
      <c r="T194" s="64">
        <v>0</v>
      </c>
      <c r="U194" s="65"/>
      <c r="V194" s="68">
        <v>0</v>
      </c>
      <c r="W194" s="63">
        <v>0</v>
      </c>
      <c r="X194" s="64">
        <v>0</v>
      </c>
      <c r="Y194" s="66"/>
      <c r="Z194" s="142">
        <f t="shared" si="22"/>
        <v>0</v>
      </c>
      <c r="AA194" s="141">
        <f t="shared" si="22"/>
        <v>0</v>
      </c>
      <c r="AB194" s="143">
        <f t="shared" si="22"/>
        <v>0</v>
      </c>
    </row>
    <row r="195" spans="1:28" ht="12" customHeight="1">
      <c r="A195" s="111" t="s">
        <v>144</v>
      </c>
      <c r="B195" s="68">
        <v>0</v>
      </c>
      <c r="C195" s="63">
        <v>0</v>
      </c>
      <c r="D195" s="64">
        <v>0</v>
      </c>
      <c r="E195" s="71">
        <f>E196</f>
        <v>0</v>
      </c>
      <c r="F195" s="62">
        <v>0</v>
      </c>
      <c r="G195" s="63">
        <v>0</v>
      </c>
      <c r="H195" s="64">
        <v>0</v>
      </c>
      <c r="I195" s="71">
        <f>E195+I196</f>
        <v>0</v>
      </c>
      <c r="J195" s="62">
        <v>0</v>
      </c>
      <c r="K195" s="63">
        <v>0</v>
      </c>
      <c r="L195" s="64">
        <v>0</v>
      </c>
      <c r="M195" s="71">
        <f>I195+M196</f>
        <v>0</v>
      </c>
      <c r="N195" s="216">
        <v>0</v>
      </c>
      <c r="O195" s="114">
        <v>0</v>
      </c>
      <c r="P195" s="64">
        <v>0</v>
      </c>
      <c r="Q195" s="71">
        <f>M195+Q196</f>
        <v>0</v>
      </c>
      <c r="R195" s="62">
        <v>0</v>
      </c>
      <c r="S195" s="63">
        <v>0</v>
      </c>
      <c r="T195" s="64">
        <v>0</v>
      </c>
      <c r="U195" s="71">
        <f>Q195+U196</f>
        <v>0</v>
      </c>
      <c r="V195" s="62">
        <v>0</v>
      </c>
      <c r="W195" s="63">
        <v>0</v>
      </c>
      <c r="X195" s="64">
        <v>0</v>
      </c>
      <c r="Y195" s="71">
        <f>U195+Y196</f>
        <v>0</v>
      </c>
      <c r="Z195" s="142">
        <f t="shared" si="22"/>
        <v>0</v>
      </c>
      <c r="AA195" s="141">
        <f t="shared" si="22"/>
        <v>0</v>
      </c>
      <c r="AB195" s="143">
        <f t="shared" si="22"/>
        <v>0</v>
      </c>
    </row>
    <row r="196" spans="1:28" ht="12" customHeight="1" thickBot="1">
      <c r="A196" s="112" t="s">
        <v>145</v>
      </c>
      <c r="B196" s="68">
        <v>0</v>
      </c>
      <c r="C196" s="73">
        <v>0</v>
      </c>
      <c r="D196" s="74">
        <v>0</v>
      </c>
      <c r="E196" s="75">
        <f>SUM(B197:E197)</f>
        <v>0</v>
      </c>
      <c r="F196" s="72">
        <v>0</v>
      </c>
      <c r="G196" s="73">
        <v>0</v>
      </c>
      <c r="H196" s="74">
        <v>0</v>
      </c>
      <c r="I196" s="75">
        <f>SUM(F197:I197)</f>
        <v>0</v>
      </c>
      <c r="J196" s="72">
        <v>0</v>
      </c>
      <c r="K196" s="73">
        <v>0</v>
      </c>
      <c r="L196" s="74">
        <v>0</v>
      </c>
      <c r="M196" s="75">
        <f>SUM(J197:M197)</f>
        <v>0</v>
      </c>
      <c r="N196" s="115">
        <v>0</v>
      </c>
      <c r="O196" s="73">
        <v>0</v>
      </c>
      <c r="P196" s="74">
        <v>0</v>
      </c>
      <c r="Q196" s="75">
        <f>SUM(N197:Q197)</f>
        <v>0</v>
      </c>
      <c r="R196" s="72">
        <v>0</v>
      </c>
      <c r="S196" s="73">
        <v>0</v>
      </c>
      <c r="T196" s="74">
        <v>0</v>
      </c>
      <c r="U196" s="75">
        <f>SUM(R197:U197)</f>
        <v>0</v>
      </c>
      <c r="V196" s="72">
        <v>0</v>
      </c>
      <c r="W196" s="73">
        <v>0</v>
      </c>
      <c r="X196" s="74">
        <v>0</v>
      </c>
      <c r="Y196" s="77">
        <f>SUM(V197:Y197)</f>
        <v>0</v>
      </c>
      <c r="Z196" s="142">
        <f t="shared" si="22"/>
        <v>0</v>
      </c>
      <c r="AA196" s="141">
        <f t="shared" si="22"/>
        <v>0</v>
      </c>
      <c r="AB196" s="143">
        <f t="shared" si="22"/>
        <v>0</v>
      </c>
    </row>
    <row r="197" spans="1:28" ht="15.75" customHeight="1">
      <c r="A197" s="280" t="s">
        <v>43</v>
      </c>
      <c r="B197" s="117"/>
      <c r="C197" s="79"/>
      <c r="D197" s="79"/>
      <c r="E197" s="81"/>
      <c r="F197" s="116"/>
      <c r="G197" s="117"/>
      <c r="H197" s="117"/>
      <c r="I197" s="118"/>
      <c r="J197" s="116"/>
      <c r="K197" s="117"/>
      <c r="L197" s="117"/>
      <c r="M197" s="118"/>
      <c r="N197" s="117"/>
      <c r="O197" s="79"/>
      <c r="P197" s="79"/>
      <c r="Q197" s="80"/>
      <c r="R197" s="117"/>
      <c r="S197" s="79"/>
      <c r="T197" s="79"/>
      <c r="U197" s="80"/>
      <c r="V197" s="117"/>
      <c r="W197" s="79"/>
      <c r="X197" s="79"/>
      <c r="Y197" s="81"/>
      <c r="Z197" s="255" t="str">
        <f>IF(SUM(B197:Y197)&lt;1," ",SUM(B197:Y197))</f>
        <v> </v>
      </c>
      <c r="AA197" s="256"/>
      <c r="AB197" s="257"/>
    </row>
    <row r="198" spans="1:28" ht="15.75" customHeight="1" thickBot="1">
      <c r="A198" s="281"/>
      <c r="B198" s="83" t="s">
        <v>11</v>
      </c>
      <c r="C198" s="83" t="s">
        <v>12</v>
      </c>
      <c r="D198" s="83" t="s">
        <v>44</v>
      </c>
      <c r="E198" s="86" t="s">
        <v>45</v>
      </c>
      <c r="F198" s="85" t="s">
        <v>46</v>
      </c>
      <c r="G198" s="83" t="s">
        <v>47</v>
      </c>
      <c r="H198" s="83" t="s">
        <v>48</v>
      </c>
      <c r="I198" s="86" t="s">
        <v>49</v>
      </c>
      <c r="J198" s="153" t="s">
        <v>50</v>
      </c>
      <c r="K198" s="154" t="s">
        <v>51</v>
      </c>
      <c r="L198" s="154" t="s">
        <v>52</v>
      </c>
      <c r="M198" s="156" t="s">
        <v>53</v>
      </c>
      <c r="N198" s="85" t="s">
        <v>54</v>
      </c>
      <c r="O198" s="83" t="s">
        <v>55</v>
      </c>
      <c r="P198" s="83" t="s">
        <v>56</v>
      </c>
      <c r="Q198" s="84" t="s">
        <v>57</v>
      </c>
      <c r="R198" s="82" t="s">
        <v>58</v>
      </c>
      <c r="S198" s="83" t="s">
        <v>59</v>
      </c>
      <c r="T198" s="83" t="s">
        <v>60</v>
      </c>
      <c r="U198" s="86" t="s">
        <v>61</v>
      </c>
      <c r="V198" s="85" t="s">
        <v>78</v>
      </c>
      <c r="W198" s="83" t="s">
        <v>79</v>
      </c>
      <c r="X198" s="83" t="s">
        <v>80</v>
      </c>
      <c r="Y198" s="86" t="s">
        <v>81</v>
      </c>
      <c r="Z198" s="258"/>
      <c r="AA198" s="259"/>
      <c r="AB198" s="260"/>
    </row>
    <row r="199" spans="1:28" ht="13.5" thickBot="1">
      <c r="A199" s="40"/>
      <c r="B199" s="90"/>
      <c r="C199" s="90"/>
      <c r="D199" s="90"/>
      <c r="E199" s="90"/>
      <c r="F199" s="148"/>
      <c r="G199" s="149"/>
      <c r="H199" s="149"/>
      <c r="I199" s="91"/>
      <c r="J199" s="119"/>
      <c r="K199" s="120"/>
      <c r="L199" s="120"/>
      <c r="M199" s="121"/>
      <c r="N199" s="119"/>
      <c r="O199" s="120"/>
      <c r="P199" s="120"/>
      <c r="Q199" s="120"/>
      <c r="R199" s="119"/>
      <c r="S199" s="120"/>
      <c r="T199" s="120"/>
      <c r="U199" s="121"/>
      <c r="V199" s="90"/>
      <c r="W199" s="90"/>
      <c r="X199" s="90"/>
      <c r="Y199" s="90"/>
      <c r="Z199" s="41"/>
      <c r="AA199" s="41"/>
      <c r="AB199" s="41"/>
    </row>
    <row r="200" ht="15">
      <c r="Z200" s="56"/>
    </row>
    <row r="201" ht="15">
      <c r="Z201" s="56"/>
    </row>
    <row r="202" ht="15">
      <c r="Z202" s="56"/>
    </row>
    <row r="203" ht="15">
      <c r="Z203" s="56"/>
    </row>
    <row r="204" ht="15">
      <c r="Z204" s="56"/>
    </row>
    <row r="205" ht="15">
      <c r="Z205" s="56"/>
    </row>
    <row r="206" ht="15">
      <c r="Z206" s="56"/>
    </row>
    <row r="207" ht="15">
      <c r="Z207" s="56"/>
    </row>
    <row r="208" ht="15">
      <c r="Z208" s="61"/>
    </row>
    <row r="209" ht="15">
      <c r="Z209" s="56"/>
    </row>
    <row r="210" ht="15">
      <c r="Z210" s="56"/>
    </row>
    <row r="211" ht="15">
      <c r="Z211" s="56"/>
    </row>
    <row r="212" ht="15">
      <c r="Z212" s="56"/>
    </row>
    <row r="213" ht="15">
      <c r="Z213" s="56"/>
    </row>
    <row r="214" ht="15">
      <c r="Z214" s="56"/>
    </row>
    <row r="215" ht="15">
      <c r="Z215" s="56"/>
    </row>
    <row r="216" ht="15">
      <c r="Z216" s="56"/>
    </row>
    <row r="217" ht="15">
      <c r="Z217" s="56"/>
    </row>
    <row r="218" ht="15">
      <c r="Z218" s="56"/>
    </row>
    <row r="219" ht="15">
      <c r="Z219" s="56"/>
    </row>
    <row r="220" ht="15">
      <c r="Z220" s="61"/>
    </row>
    <row r="221" ht="15">
      <c r="Z221" s="56"/>
    </row>
    <row r="222" ht="15">
      <c r="Z222" s="56"/>
    </row>
    <row r="223" ht="15">
      <c r="Z223" s="56"/>
    </row>
    <row r="224" ht="15">
      <c r="Z224" s="56"/>
    </row>
    <row r="225" ht="15">
      <c r="Z225" s="56"/>
    </row>
    <row r="226" ht="15">
      <c r="Z226" s="56"/>
    </row>
    <row r="227" ht="15">
      <c r="Z227" s="56"/>
    </row>
    <row r="228" ht="15">
      <c r="Z228" s="56"/>
    </row>
    <row r="229" ht="15">
      <c r="Z229" s="56"/>
    </row>
    <row r="230" ht="15">
      <c r="Z230" s="56"/>
    </row>
    <row r="231" ht="15">
      <c r="Z231" s="56"/>
    </row>
    <row r="232" ht="15">
      <c r="Z232" s="61"/>
    </row>
    <row r="233" ht="15">
      <c r="Z233" s="56"/>
    </row>
    <row r="234" ht="15">
      <c r="Z234" s="56"/>
    </row>
    <row r="235" ht="15">
      <c r="Z235" s="56"/>
    </row>
    <row r="236" ht="15">
      <c r="Z236" s="56"/>
    </row>
    <row r="237" ht="15">
      <c r="Z237" s="56"/>
    </row>
    <row r="238" ht="15">
      <c r="Z238" s="56"/>
    </row>
    <row r="239" ht="15">
      <c r="Z239" s="56"/>
    </row>
    <row r="240" ht="15">
      <c r="Z240" s="56"/>
    </row>
    <row r="241" ht="15">
      <c r="Z241" s="56"/>
    </row>
    <row r="242" ht="15">
      <c r="Z242" s="56"/>
    </row>
    <row r="243" ht="15">
      <c r="Z243" s="56"/>
    </row>
    <row r="244" ht="15">
      <c r="Z244" s="61"/>
    </row>
    <row r="245" ht="15">
      <c r="Z245" s="56"/>
    </row>
    <row r="246" ht="15">
      <c r="Z246" s="56"/>
    </row>
    <row r="247" ht="15">
      <c r="Z247" s="56"/>
    </row>
  </sheetData>
  <sheetProtection sheet="1" objects="1" scenarios="1"/>
  <mergeCells count="64">
    <mergeCell ref="Z176:AB176"/>
    <mergeCell ref="A185:A186"/>
    <mergeCell ref="Z185:AB186"/>
    <mergeCell ref="Z188:AB188"/>
    <mergeCell ref="A197:A198"/>
    <mergeCell ref="Z197:AB198"/>
    <mergeCell ref="Z152:AB152"/>
    <mergeCell ref="A161:A162"/>
    <mergeCell ref="Z161:AB162"/>
    <mergeCell ref="Z164:AB164"/>
    <mergeCell ref="A173:A174"/>
    <mergeCell ref="Z173:AB174"/>
    <mergeCell ref="Z128:AB128"/>
    <mergeCell ref="A137:A138"/>
    <mergeCell ref="Z137:AB138"/>
    <mergeCell ref="Z140:AB140"/>
    <mergeCell ref="A149:A150"/>
    <mergeCell ref="Z149:AB150"/>
    <mergeCell ref="Z104:AB104"/>
    <mergeCell ref="A113:A114"/>
    <mergeCell ref="Z113:AB114"/>
    <mergeCell ref="Z116:AB116"/>
    <mergeCell ref="A125:A126"/>
    <mergeCell ref="Z125:AB126"/>
    <mergeCell ref="Z80:AB80"/>
    <mergeCell ref="A89:A90"/>
    <mergeCell ref="Z89:AB90"/>
    <mergeCell ref="Z92:AB92"/>
    <mergeCell ref="A101:A102"/>
    <mergeCell ref="Z101:AB102"/>
    <mergeCell ref="Z56:AB56"/>
    <mergeCell ref="A65:A66"/>
    <mergeCell ref="Z65:AB66"/>
    <mergeCell ref="Z68:AB68"/>
    <mergeCell ref="A77:A78"/>
    <mergeCell ref="Z77:AB78"/>
    <mergeCell ref="Z32:AB32"/>
    <mergeCell ref="A41:A42"/>
    <mergeCell ref="Z41:AB42"/>
    <mergeCell ref="Z44:AB44"/>
    <mergeCell ref="A53:A54"/>
    <mergeCell ref="Z53:AB54"/>
    <mergeCell ref="Z8:AB8"/>
    <mergeCell ref="A17:A18"/>
    <mergeCell ref="Z17:AB18"/>
    <mergeCell ref="Z20:AB20"/>
    <mergeCell ref="A29:A30"/>
    <mergeCell ref="Z29:AB30"/>
    <mergeCell ref="N5:Q5"/>
    <mergeCell ref="R5:U5"/>
    <mergeCell ref="V5:Y5"/>
    <mergeCell ref="Z5:AB6"/>
    <mergeCell ref="B6:E6"/>
    <mergeCell ref="F6:I6"/>
    <mergeCell ref="J6:M6"/>
    <mergeCell ref="N6:Q6"/>
    <mergeCell ref="R6:U6"/>
    <mergeCell ref="V6:Y6"/>
    <mergeCell ref="E1:G1"/>
    <mergeCell ref="E2:G2"/>
    <mergeCell ref="E3:G3"/>
    <mergeCell ref="B5:E5"/>
    <mergeCell ref="F5:I5"/>
    <mergeCell ref="J5:M5"/>
  </mergeCells>
  <dataValidations count="3">
    <dataValidation type="whole" operator="lessThanOrEqual" allowBlank="1" showErrorMessage="1" errorTitle="300 max" error="MUST BE LESS THAN 301" sqref="B41:Y41 B197:Y197 B185:E185 B53:Y53 B77:Y77 B125:Y125 B137:Y137 B149:Y149 B101:Y101 B113:Y113 B65:Y65 B173:E173 B29:Y29 B17:Y17 B89:Y89 B161:Y161">
      <formula1>300</formula1>
    </dataValidation>
    <dataValidation type="whole" operator="lessThan" allowBlank="1" showErrorMessage="1" errorTitle="8 max" error="MUST BE 8 OR LESS" sqref="N196 O194:P196 N136:P136 B9:D16 B93:D100 B69:D76 B45:D52 B81:D88 B57:D64 N112:P112 N52:P52 N76:P76 N88:P88 N148:P148 N64:P64 N172:P172 N160:P160 O147:P147 B141:D148 O98:P99 O171:P171 N100:P100 O87:P87 O159:P159 B33:D40 N16:P16 N28:P28 B21:D28 O75:P75 O63:P63 B177:D184 O39:P39 O51:P51 O183:P183 O135:P135 N184:P184 O123:P123 N177:P182 O27:P27 B117:D124 B129:D136 B105:D112 B189:D196 B165:D172 B153:D160 O111:P111 F165:H172 R153:T160 F141:H148 R129:T136 V117:X124 V105:X112 N124:P124 N98 J81:L88 R69:T76 R57:T64 R45:T52 R33:T40 F21:H28 N40:P40 O15:P15 R9:T16 V9:X16 N9:P14 J9:L16 F9:H16 J21:L28 N21:P26 V21:X28 R21:T28 N33:P38 F33:H40 J33:L40 V33:X40 F45:H52 V45:X52 N45:P50 J45:L52 F57:H64 V57:X64 N57:P62 J57:L64 V69:X76 F69:H76 N69:P74 J69:L76 F81:H88 V81:X88 N81:P86 R81:T88 F93:H100 J93:L100 R93:T100 V93:X100 N93:P97 F105:H112 J105:L112 N105:P110 R105:T112">
      <formula1>9</formula1>
    </dataValidation>
    <dataValidation type="whole" operator="lessThan" allowBlank="1" showErrorMessage="1" errorTitle="8 max" error="MUST BE 8 OR LESS" sqref="N117:P122 J117:L124 F117:H124 R117:T124 F129:H136 N129:P134 V129:X136 J129:L136 V141:X148 J141:L148 R141:T148 N141:P146 V153:X160 J153:L160 F153:H160 N153:P158 V165:X172 J165:L172 N165:P170 R165:T172 V177:X184 F177:H184 J177:L184 R177:T184 J189:L196 R189:T196 V189:X196 F189:H196 N189:P193 N194">
      <formula1>9</formula1>
    </dataValidation>
  </dataValidations>
  <printOptions horizontalCentered="1"/>
  <pageMargins left="0" right="0" top="1" bottom="1" header="0.5" footer="0.5"/>
  <pageSetup fitToHeight="1" fitToWidth="1" horizontalDpi="300" verticalDpi="300" orientation="portrait" scale="3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99FF"/>
  </sheetPr>
  <dimension ref="A1:M26"/>
  <sheetViews>
    <sheetView zoomScalePageLayoutView="0" workbookViewId="0" topLeftCell="A1">
      <pane xSplit="2" ySplit="1" topLeftCell="C2" activePane="bottomRight" state="frozen"/>
      <selection pane="topLeft" activeCell="M47" sqref="M47"/>
      <selection pane="topRight" activeCell="M47" sqref="M47"/>
      <selection pane="bottomLeft" activeCell="M47" sqref="M47"/>
      <selection pane="bottomRight" activeCell="A1" sqref="A1:M18"/>
    </sheetView>
  </sheetViews>
  <sheetFormatPr defaultColWidth="8.7109375" defaultRowHeight="12.75"/>
  <cols>
    <col min="1" max="1" width="6.421875" style="0" customWidth="1"/>
    <col min="2" max="2" width="16.28125" style="0" customWidth="1"/>
  </cols>
  <sheetData>
    <row r="1" spans="1:13" ht="24">
      <c r="A1" s="293" t="s">
        <v>316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</row>
    <row r="2" spans="1:13" ht="12.75" customHeight="1">
      <c r="A2" s="206"/>
      <c r="B2" s="206"/>
      <c r="C2" s="206"/>
      <c r="D2" s="206"/>
      <c r="E2" s="206"/>
      <c r="F2" s="206"/>
      <c r="G2" s="177"/>
      <c r="H2" s="206"/>
      <c r="I2" s="206"/>
      <c r="J2" s="206"/>
      <c r="K2" s="206"/>
      <c r="L2" s="206"/>
      <c r="M2" s="206"/>
    </row>
    <row r="3" spans="1:13" ht="12.75">
      <c r="A3" s="57"/>
      <c r="B3" s="57"/>
      <c r="C3" s="104"/>
      <c r="D3" s="104"/>
      <c r="E3" s="104"/>
      <c r="F3" s="104"/>
      <c r="G3" s="92" t="str">
        <f>'G Input'!E2</f>
        <v>Mt Hood Lanes</v>
      </c>
      <c r="H3" s="57"/>
      <c r="I3" s="57"/>
      <c r="J3" s="57"/>
      <c r="K3" s="57"/>
      <c r="L3" s="104"/>
      <c r="M3" s="104"/>
    </row>
    <row r="4" spans="1:13" ht="12.75">
      <c r="A4" s="57"/>
      <c r="B4" s="57"/>
      <c r="C4" s="104"/>
      <c r="D4" s="104"/>
      <c r="E4" s="104"/>
      <c r="F4" s="104"/>
      <c r="G4" s="108">
        <f>'G Input'!E3</f>
        <v>45319</v>
      </c>
      <c r="H4" s="57"/>
      <c r="I4" s="57"/>
      <c r="J4" s="104"/>
      <c r="K4" s="57"/>
      <c r="L4" s="104"/>
      <c r="M4" s="104"/>
    </row>
    <row r="5" spans="1:13" ht="12.75">
      <c r="A5" s="207"/>
      <c r="B5" s="207"/>
      <c r="C5" s="207"/>
      <c r="D5" s="207"/>
      <c r="E5" s="207"/>
      <c r="F5" s="207"/>
      <c r="G5" s="37" t="s">
        <v>175</v>
      </c>
      <c r="H5" s="207"/>
      <c r="I5" s="207"/>
      <c r="J5" s="207"/>
      <c r="K5" s="207"/>
      <c r="L5" s="207"/>
      <c r="M5" s="207"/>
    </row>
    <row r="6" spans="1:11" ht="13.5" thickBot="1">
      <c r="A6" s="35"/>
      <c r="B6" s="36"/>
      <c r="E6" s="36"/>
      <c r="F6" s="36"/>
      <c r="G6" s="36"/>
      <c r="H6" s="36"/>
      <c r="I6" s="36"/>
      <c r="J6" s="36"/>
      <c r="K6" s="36"/>
    </row>
    <row r="7" spans="1:13" ht="13.5" thickBot="1">
      <c r="A7" s="35"/>
      <c r="B7" s="294" t="s">
        <v>15</v>
      </c>
      <c r="C7" s="296" t="s">
        <v>16</v>
      </c>
      <c r="D7" s="297"/>
      <c r="E7" s="297"/>
      <c r="F7" s="297"/>
      <c r="G7" s="297"/>
      <c r="H7" s="297"/>
      <c r="I7" s="297"/>
      <c r="J7" s="297"/>
      <c r="K7" s="297"/>
      <c r="L7" s="297"/>
      <c r="M7" s="298"/>
    </row>
    <row r="8" spans="1:13" ht="13.5" thickBot="1">
      <c r="A8" s="35"/>
      <c r="B8" s="295"/>
      <c r="C8" s="38" t="s">
        <v>17</v>
      </c>
      <c r="D8" s="38" t="s">
        <v>18</v>
      </c>
      <c r="E8" s="38" t="s">
        <v>19</v>
      </c>
      <c r="F8" s="38" t="s">
        <v>20</v>
      </c>
      <c r="G8" s="38" t="s">
        <v>21</v>
      </c>
      <c r="H8" s="38" t="s">
        <v>22</v>
      </c>
      <c r="I8" s="38" t="s">
        <v>23</v>
      </c>
      <c r="J8" s="38" t="s">
        <v>24</v>
      </c>
      <c r="K8" s="38" t="s">
        <v>25</v>
      </c>
      <c r="L8" s="38" t="s">
        <v>26</v>
      </c>
      <c r="M8" s="39" t="s">
        <v>2</v>
      </c>
    </row>
    <row r="9" spans="1:13" ht="13.5" thickBot="1">
      <c r="A9" s="35"/>
      <c r="B9" s="40"/>
      <c r="C9" s="41"/>
      <c r="D9" s="41"/>
      <c r="E9" s="41"/>
      <c r="F9" s="41"/>
      <c r="G9" s="41"/>
      <c r="H9" s="41"/>
      <c r="I9" s="41"/>
      <c r="J9" s="42"/>
      <c r="K9" s="41"/>
      <c r="L9" s="42"/>
      <c r="M9" s="42"/>
    </row>
    <row r="10" spans="1:13" ht="12.75">
      <c r="A10" s="35"/>
      <c r="B10" s="179"/>
      <c r="C10" s="180"/>
      <c r="D10" s="180"/>
      <c r="E10" s="180"/>
      <c r="F10" s="180"/>
      <c r="G10" s="180"/>
      <c r="H10" s="180"/>
      <c r="I10" s="180"/>
      <c r="J10" s="103"/>
      <c r="K10" s="180"/>
      <c r="L10" s="103"/>
      <c r="M10" s="103"/>
    </row>
    <row r="11" spans="1:13" ht="13.5">
      <c r="A11" s="194">
        <v>1</v>
      </c>
      <c r="B11" s="57" t="str">
        <f>'G Input'!A80</f>
        <v>Oregon City</v>
      </c>
      <c r="C11" s="44">
        <f>'G Input'!B89+'G Input'!C89</f>
        <v>287</v>
      </c>
      <c r="D11" s="44">
        <f>'G Input'!D89+'G Input'!E89</f>
        <v>288</v>
      </c>
      <c r="E11" s="44">
        <f>'G Input'!F89+'G Input'!G89</f>
        <v>220</v>
      </c>
      <c r="F11" s="44">
        <f>'G Input'!H89+'G Input'!I89</f>
        <v>284</v>
      </c>
      <c r="G11" s="44">
        <f>'G Input'!J89+'G Input'!K89</f>
        <v>270</v>
      </c>
      <c r="H11" s="44">
        <f>'G Input'!L89+'G Input'!M89</f>
        <v>256</v>
      </c>
      <c r="I11" s="44">
        <f>'G Input'!N89+'G Input'!O89</f>
        <v>272</v>
      </c>
      <c r="J11" s="44">
        <f>'G Input'!P89+'G Input'!Q89</f>
        <v>294</v>
      </c>
      <c r="K11" s="44">
        <f>'G Input'!R89+'G Input'!S89</f>
        <v>215</v>
      </c>
      <c r="L11" s="44">
        <f>'G Input'!T89+'G Input'!U89</f>
        <v>273</v>
      </c>
      <c r="M11" s="45">
        <f>SUM(C11:L11)</f>
        <v>2659</v>
      </c>
    </row>
    <row r="12" spans="1:13" ht="13.5">
      <c r="A12" s="43">
        <v>2</v>
      </c>
      <c r="B12" s="57" t="str">
        <f>'G Input'!A8</f>
        <v>Lake Oswego #1</v>
      </c>
      <c r="C12" s="44">
        <f>'G Input'!B17+'G Input'!C17</f>
        <v>202</v>
      </c>
      <c r="D12" s="44">
        <f>'G Input'!D17+'G Input'!E17</f>
        <v>250</v>
      </c>
      <c r="E12" s="44">
        <f>'G Input'!F17+'G Input'!G17</f>
        <v>221</v>
      </c>
      <c r="F12" s="44">
        <f>'G Input'!H17+'G Input'!I17</f>
        <v>210</v>
      </c>
      <c r="G12" s="44">
        <f>'G Input'!J17+'G Input'!K17</f>
        <v>229</v>
      </c>
      <c r="H12" s="44">
        <f>'G Input'!L17+'G Input'!M17</f>
        <v>212</v>
      </c>
      <c r="I12" s="44">
        <f>'G Input'!N17+'G Input'!O17</f>
        <v>257</v>
      </c>
      <c r="J12" s="44">
        <f>'G Input'!P17+'G Input'!Q17</f>
        <v>226</v>
      </c>
      <c r="K12" s="44">
        <f>'G Input'!R17+'G Input'!S17</f>
        <v>246</v>
      </c>
      <c r="L12" s="44">
        <f>'G Input'!T17+'G Input'!U17</f>
        <v>256</v>
      </c>
      <c r="M12" s="45">
        <f>SUM(C12:L12)</f>
        <v>2309</v>
      </c>
    </row>
    <row r="13" spans="1:13" ht="13.5">
      <c r="A13" s="43">
        <v>3</v>
      </c>
      <c r="B13" s="57" t="str">
        <f>'G Input'!A20</f>
        <v>Lake Oswego #2</v>
      </c>
      <c r="C13" s="44">
        <f>'G Input'!B29+'G Input'!C29</f>
        <v>243</v>
      </c>
      <c r="D13" s="44">
        <f>'G Input'!D29+'G Input'!E29</f>
        <v>202</v>
      </c>
      <c r="E13" s="44">
        <f>'G Input'!F29+'G Input'!G29</f>
        <v>215</v>
      </c>
      <c r="F13" s="44">
        <f>'G Input'!H29+'G Input'!I29</f>
        <v>214</v>
      </c>
      <c r="G13" s="44">
        <f>'G Input'!J29+'G Input'!K29</f>
        <v>210</v>
      </c>
      <c r="H13" s="44">
        <f>'G Input'!L29+'G Input'!M29</f>
        <v>163</v>
      </c>
      <c r="I13" s="44">
        <f>'G Input'!N29+'G Input'!O29</f>
        <v>208</v>
      </c>
      <c r="J13" s="44">
        <f>'G Input'!P29+'G Input'!Q29</f>
        <v>255</v>
      </c>
      <c r="K13" s="44">
        <f>'G Input'!R29+'G Input'!S29</f>
        <v>205</v>
      </c>
      <c r="L13" s="44">
        <f>'G Input'!T29+'G Input'!U29</f>
        <v>218</v>
      </c>
      <c r="M13" s="45">
        <f>SUM(C13:L13)</f>
        <v>2133</v>
      </c>
    </row>
    <row r="14" spans="1:13" ht="13.5">
      <c r="A14" s="43">
        <v>4</v>
      </c>
      <c r="B14" s="57" t="str">
        <f>'G Input'!A32</f>
        <v>Lake Oswego #3</v>
      </c>
      <c r="C14" s="44">
        <f>'G Input'!B41+'G Input'!C41</f>
        <v>208</v>
      </c>
      <c r="D14" s="44">
        <f>'G Input'!D41+'G Input'!E41</f>
        <v>146</v>
      </c>
      <c r="E14" s="44">
        <f>'G Input'!F41+'G Input'!G41</f>
        <v>167</v>
      </c>
      <c r="F14" s="44">
        <f>'G Input'!H41+'G Input'!I41</f>
        <v>218</v>
      </c>
      <c r="G14" s="44">
        <f>'G Input'!J41+'G Input'!K41</f>
        <v>170</v>
      </c>
      <c r="H14" s="44">
        <f>'G Input'!L41+'G Input'!M41</f>
        <v>191</v>
      </c>
      <c r="I14" s="44">
        <f>'G Input'!N41+'G Input'!O41</f>
        <v>172</v>
      </c>
      <c r="J14" s="44">
        <f>'G Input'!P41+'G Input'!Q41</f>
        <v>201</v>
      </c>
      <c r="K14" s="44">
        <f>'G Input'!R41+'G Input'!S41</f>
        <v>213</v>
      </c>
      <c r="L14" s="44">
        <f>'G Input'!T41+'G Input'!U41</f>
        <v>241</v>
      </c>
      <c r="M14" s="45">
        <f>SUM(C14:L14)</f>
        <v>1927</v>
      </c>
    </row>
    <row r="15" spans="1:13" ht="13.5">
      <c r="A15" s="43">
        <v>5</v>
      </c>
      <c r="B15" s="57" t="str">
        <f>'G Input'!A44</f>
        <v>Lake Oswego #4</v>
      </c>
      <c r="C15" s="44">
        <f>'G Input'!B53+'G Input'!C53</f>
        <v>189</v>
      </c>
      <c r="D15" s="44">
        <f>'G Input'!D53+'G Input'!E53</f>
        <v>182</v>
      </c>
      <c r="E15" s="44">
        <f>'G Input'!F53+'G Input'!G53</f>
        <v>172</v>
      </c>
      <c r="F15" s="44">
        <f>'G Input'!H53+'G Input'!I53</f>
        <v>164</v>
      </c>
      <c r="G15" s="44">
        <f>'G Input'!J53+'G Input'!K53</f>
        <v>217</v>
      </c>
      <c r="H15" s="44">
        <f>'G Input'!L53+'G Input'!M53</f>
        <v>190</v>
      </c>
      <c r="I15" s="44">
        <f>'G Input'!N53+'G Input'!O53</f>
        <v>162</v>
      </c>
      <c r="J15" s="44">
        <f>'G Input'!P53+'G Input'!Q53</f>
        <v>167</v>
      </c>
      <c r="K15" s="44">
        <f>'G Input'!R53+'G Input'!S53</f>
        <v>182</v>
      </c>
      <c r="L15" s="44">
        <f>'G Input'!T53+'G Input'!U53</f>
        <v>225</v>
      </c>
      <c r="M15" s="45">
        <f>SUM(C15:L15)</f>
        <v>1850</v>
      </c>
    </row>
    <row r="16" spans="1:13" ht="14.25" thickBot="1">
      <c r="A16" s="320">
        <v>6</v>
      </c>
      <c r="B16" s="312" t="str">
        <f>'G Input'!A92</f>
        <v>Benson</v>
      </c>
      <c r="C16" s="313">
        <f>'G Input'!B101+'G Input'!C101</f>
        <v>155</v>
      </c>
      <c r="D16" s="313">
        <f>'G Input'!D101+'G Input'!E101</f>
        <v>164</v>
      </c>
      <c r="E16" s="313">
        <f>'G Input'!F101+'G Input'!G101</f>
        <v>195</v>
      </c>
      <c r="F16" s="313">
        <f>'G Input'!H101+'G Input'!I101</f>
        <v>156</v>
      </c>
      <c r="G16" s="313">
        <f>'G Input'!J101+'G Input'!K101</f>
        <v>212</v>
      </c>
      <c r="H16" s="313">
        <f>'G Input'!L101+'G Input'!M101</f>
        <v>187</v>
      </c>
      <c r="I16" s="313">
        <f>'G Input'!N101+'G Input'!O101</f>
        <v>174</v>
      </c>
      <c r="J16" s="313">
        <f>'G Input'!P101+'G Input'!Q101</f>
        <v>228</v>
      </c>
      <c r="K16" s="313">
        <f>'G Input'!R101+'G Input'!S101</f>
        <v>177</v>
      </c>
      <c r="L16" s="313">
        <f>'G Input'!T101+'G Input'!U101</f>
        <v>180</v>
      </c>
      <c r="M16" s="314">
        <f>SUM(C16:L16)</f>
        <v>1828</v>
      </c>
    </row>
    <row r="17" spans="1:13" ht="13.5">
      <c r="A17" s="43">
        <v>7</v>
      </c>
      <c r="B17" s="57" t="str">
        <f>'G Input'!A56</f>
        <v>Lake Oswego #5</v>
      </c>
      <c r="C17" s="44">
        <f>'G Input'!B65+'G Input'!C65</f>
        <v>195</v>
      </c>
      <c r="D17" s="44">
        <f>'G Input'!D65+'G Input'!E65</f>
        <v>160</v>
      </c>
      <c r="E17" s="44">
        <f>'G Input'!F65+'G Input'!G65</f>
        <v>156</v>
      </c>
      <c r="F17" s="44">
        <f>'G Input'!H65+'G Input'!I65</f>
        <v>160</v>
      </c>
      <c r="G17" s="44">
        <f>'G Input'!J65+'G Input'!K65</f>
        <v>163</v>
      </c>
      <c r="H17" s="44">
        <f>'G Input'!L65+'G Input'!M65</f>
        <v>139</v>
      </c>
      <c r="I17" s="44">
        <f>'G Input'!N65+'G Input'!O65</f>
        <v>156</v>
      </c>
      <c r="J17" s="44">
        <f>'G Input'!P65+'G Input'!Q65</f>
        <v>177</v>
      </c>
      <c r="K17" s="44">
        <f>'G Input'!R65+'G Input'!S65</f>
        <v>172</v>
      </c>
      <c r="L17" s="44">
        <f>'G Input'!T65+'G Input'!U65</f>
        <v>197</v>
      </c>
      <c r="M17" s="45">
        <f>SUM(C17:L17)</f>
        <v>1675</v>
      </c>
    </row>
    <row r="18" spans="1:13" ht="13.5">
      <c r="A18" s="43">
        <v>8</v>
      </c>
      <c r="B18" s="57" t="str">
        <f>'G Input'!A68</f>
        <v>Lake Oswego #6</v>
      </c>
      <c r="C18" s="44">
        <f>'G Input'!B77+'G Input'!C77</f>
        <v>133</v>
      </c>
      <c r="D18" s="44">
        <f>'G Input'!D77+'G Input'!E77</f>
        <v>195</v>
      </c>
      <c r="E18" s="44">
        <f>'G Input'!F77+'G Input'!G77</f>
        <v>140</v>
      </c>
      <c r="F18" s="44">
        <f>'G Input'!H77+'G Input'!I77</f>
        <v>148</v>
      </c>
      <c r="G18" s="44">
        <f>'G Input'!J77+'G Input'!K77</f>
        <v>129</v>
      </c>
      <c r="H18" s="44">
        <f>'G Input'!L77+'G Input'!M77</f>
        <v>128</v>
      </c>
      <c r="I18" s="44">
        <f>'G Input'!N77+'G Input'!O77</f>
        <v>99</v>
      </c>
      <c r="J18" s="44">
        <f>'G Input'!P77+'G Input'!Q77</f>
        <v>162</v>
      </c>
      <c r="K18" s="44">
        <f>'G Input'!R77+'G Input'!S77</f>
        <v>158</v>
      </c>
      <c r="L18" s="44">
        <f>'G Input'!T77+'G Input'!U77</f>
        <v>196</v>
      </c>
      <c r="M18" s="45">
        <f>SUM(C18:L18)</f>
        <v>1488</v>
      </c>
    </row>
    <row r="19" spans="1:13" ht="13.5">
      <c r="A19" s="43">
        <v>9</v>
      </c>
      <c r="B19" s="57" t="str">
        <f>'G Input'!A104</f>
        <v>Team #9</v>
      </c>
      <c r="C19" s="44">
        <f>'G Input'!B113+'G Input'!C113</f>
        <v>0</v>
      </c>
      <c r="D19" s="44">
        <f>'G Input'!D113+'G Input'!E113</f>
        <v>0</v>
      </c>
      <c r="E19" s="44">
        <f>'G Input'!F113+'G Input'!G113</f>
        <v>0</v>
      </c>
      <c r="F19" s="44">
        <f>'G Input'!H113+'G Input'!I113</f>
        <v>0</v>
      </c>
      <c r="G19" s="44">
        <f>'G Input'!J113+'G Input'!K113</f>
        <v>0</v>
      </c>
      <c r="H19" s="44">
        <f>'G Input'!L113+'G Input'!M113</f>
        <v>0</v>
      </c>
      <c r="I19" s="44">
        <f>'G Input'!N113+'G Input'!O113</f>
        <v>0</v>
      </c>
      <c r="J19" s="44">
        <f>'G Input'!P113+'G Input'!Q113</f>
        <v>0</v>
      </c>
      <c r="K19" s="44">
        <f>'G Input'!R113+'G Input'!S113</f>
        <v>0</v>
      </c>
      <c r="L19" s="44">
        <f>'G Input'!T113+'G Input'!U113</f>
        <v>0</v>
      </c>
      <c r="M19" s="45">
        <f aca="true" t="shared" si="0" ref="M11:M26">SUM(C19:L19)</f>
        <v>0</v>
      </c>
    </row>
    <row r="20" spans="1:13" ht="13.5">
      <c r="A20" s="43">
        <v>10</v>
      </c>
      <c r="B20" s="57" t="str">
        <f>'G Input'!A116</f>
        <v>Team #10</v>
      </c>
      <c r="C20" s="44">
        <f>'G Input'!B125+'G Input'!C125</f>
        <v>0</v>
      </c>
      <c r="D20" s="44">
        <f>'G Input'!D125+'G Input'!E125</f>
        <v>0</v>
      </c>
      <c r="E20" s="44">
        <f>'G Input'!F125+'G Input'!G125</f>
        <v>0</v>
      </c>
      <c r="F20" s="44">
        <f>'G Input'!H125+'G Input'!I125</f>
        <v>0</v>
      </c>
      <c r="G20" s="44">
        <f>'G Input'!J125+'G Input'!K125</f>
        <v>0</v>
      </c>
      <c r="H20" s="44">
        <f>'G Input'!L125+'G Input'!M125</f>
        <v>0</v>
      </c>
      <c r="I20" s="44">
        <f>'G Input'!N125+'G Input'!O125</f>
        <v>0</v>
      </c>
      <c r="J20" s="44">
        <f>'G Input'!P125+'G Input'!Q125</f>
        <v>0</v>
      </c>
      <c r="K20" s="44">
        <f>'G Input'!R125+'G Input'!S125</f>
        <v>0</v>
      </c>
      <c r="L20" s="44">
        <f>'G Input'!T125+'G Input'!U125</f>
        <v>0</v>
      </c>
      <c r="M20" s="45">
        <f t="shared" si="0"/>
        <v>0</v>
      </c>
    </row>
    <row r="21" spans="1:13" ht="13.5">
      <c r="A21" s="43">
        <v>11</v>
      </c>
      <c r="B21" s="57" t="str">
        <f>'G Input'!A128</f>
        <v>Team #11</v>
      </c>
      <c r="C21" s="44">
        <f>'G Input'!B137+'G Input'!C137</f>
        <v>0</v>
      </c>
      <c r="D21" s="44">
        <f>'G Input'!D137+'G Input'!E137</f>
        <v>0</v>
      </c>
      <c r="E21" s="44">
        <f>'G Input'!F137+'G Input'!G137</f>
        <v>0</v>
      </c>
      <c r="F21" s="44">
        <f>'G Input'!H137+'G Input'!I137</f>
        <v>0</v>
      </c>
      <c r="G21" s="44">
        <f>'G Input'!J137+'G Input'!K137</f>
        <v>0</v>
      </c>
      <c r="H21" s="44">
        <f>'G Input'!L137+'G Input'!M137</f>
        <v>0</v>
      </c>
      <c r="I21" s="44">
        <f>'G Input'!N137+'G Input'!O137</f>
        <v>0</v>
      </c>
      <c r="J21" s="44">
        <f>'G Input'!P137+'G Input'!Q137</f>
        <v>0</v>
      </c>
      <c r="K21" s="44">
        <f>'G Input'!R137+'G Input'!S137</f>
        <v>0</v>
      </c>
      <c r="L21" s="44">
        <f>'G Input'!T137+'G Input'!U137</f>
        <v>0</v>
      </c>
      <c r="M21" s="45">
        <f t="shared" si="0"/>
        <v>0</v>
      </c>
    </row>
    <row r="22" spans="1:13" ht="13.5">
      <c r="A22" s="43">
        <v>12</v>
      </c>
      <c r="B22" s="57" t="str">
        <f>'G Input'!A140</f>
        <v>Team #12</v>
      </c>
      <c r="C22" s="44">
        <f>'G Input'!B149+'G Input'!C149</f>
        <v>0</v>
      </c>
      <c r="D22" s="44">
        <f>'G Input'!D149+'G Input'!E149</f>
        <v>0</v>
      </c>
      <c r="E22" s="44">
        <f>'G Input'!F149+'G Input'!G149</f>
        <v>0</v>
      </c>
      <c r="F22" s="44">
        <f>'G Input'!H149+'G Input'!I149</f>
        <v>0</v>
      </c>
      <c r="G22" s="44">
        <f>'G Input'!J149+'G Input'!K149</f>
        <v>0</v>
      </c>
      <c r="H22" s="44">
        <f>'G Input'!L149+'G Input'!M149</f>
        <v>0</v>
      </c>
      <c r="I22" s="44">
        <f>'G Input'!N149+'G Input'!O149</f>
        <v>0</v>
      </c>
      <c r="J22" s="44">
        <f>'G Input'!P149+'G Input'!Q149</f>
        <v>0</v>
      </c>
      <c r="K22" s="44">
        <f>'G Input'!R149+'G Input'!S149</f>
        <v>0</v>
      </c>
      <c r="L22" s="44">
        <f>'G Input'!T149+'G Input'!U149</f>
        <v>0</v>
      </c>
      <c r="M22" s="45">
        <f t="shared" si="0"/>
        <v>0</v>
      </c>
    </row>
    <row r="23" spans="1:13" ht="13.5">
      <c r="A23" s="43">
        <v>13</v>
      </c>
      <c r="B23" s="57" t="str">
        <f>'G Input'!A152</f>
        <v>Team #13</v>
      </c>
      <c r="C23" s="44">
        <f>'G Input'!B161+'G Input'!C161</f>
        <v>0</v>
      </c>
      <c r="D23" s="44">
        <f>'G Input'!D161+'G Input'!E161</f>
        <v>0</v>
      </c>
      <c r="E23" s="44">
        <f>'G Input'!F161+'G Input'!G161</f>
        <v>0</v>
      </c>
      <c r="F23" s="44">
        <f>'G Input'!H161+'G Input'!I161</f>
        <v>0</v>
      </c>
      <c r="G23" s="44">
        <f>'G Input'!J161+'G Input'!K161</f>
        <v>0</v>
      </c>
      <c r="H23" s="44">
        <f>'G Input'!L161+'G Input'!M161</f>
        <v>0</v>
      </c>
      <c r="I23" s="44">
        <f>'G Input'!N161+'G Input'!O161</f>
        <v>0</v>
      </c>
      <c r="J23" s="44">
        <f>'G Input'!P161+'G Input'!Q161</f>
        <v>0</v>
      </c>
      <c r="K23" s="44">
        <f>'G Input'!R161+'G Input'!S161</f>
        <v>0</v>
      </c>
      <c r="L23" s="44">
        <f>'G Input'!T161+'G Input'!U161</f>
        <v>0</v>
      </c>
      <c r="M23" s="45">
        <f t="shared" si="0"/>
        <v>0</v>
      </c>
    </row>
    <row r="24" spans="1:13" ht="13.5">
      <c r="A24" s="43">
        <v>14</v>
      </c>
      <c r="B24" s="57" t="str">
        <f>'G Input'!A164</f>
        <v>Team #14</v>
      </c>
      <c r="C24" s="44">
        <f>'G Input'!B173+'G Input'!C173</f>
        <v>0</v>
      </c>
      <c r="D24" s="44">
        <f>'G Input'!D173+'G Input'!E173</f>
        <v>0</v>
      </c>
      <c r="E24" s="44">
        <f>'G Input'!F173+'G Input'!G173</f>
        <v>0</v>
      </c>
      <c r="F24" s="44">
        <f>'G Input'!H173+'G Input'!I173</f>
        <v>0</v>
      </c>
      <c r="G24" s="44">
        <f>'G Input'!J173+'G Input'!K173</f>
        <v>0</v>
      </c>
      <c r="H24" s="44">
        <f>'G Input'!L173+'G Input'!M173</f>
        <v>0</v>
      </c>
      <c r="I24" s="44">
        <f>'G Input'!N173+'G Input'!O173</f>
        <v>0</v>
      </c>
      <c r="J24" s="44">
        <f>'G Input'!P173+'G Input'!Q173</f>
        <v>0</v>
      </c>
      <c r="K24" s="44">
        <f>'G Input'!R173+'G Input'!S173</f>
        <v>0</v>
      </c>
      <c r="L24" s="44">
        <f>'G Input'!T173+'G Input'!U173</f>
        <v>0</v>
      </c>
      <c r="M24" s="45">
        <f t="shared" si="0"/>
        <v>0</v>
      </c>
    </row>
    <row r="25" spans="1:13" ht="13.5">
      <c r="A25" s="43">
        <v>15</v>
      </c>
      <c r="B25" s="57" t="str">
        <f>'G Input'!A176</f>
        <v>Team #15</v>
      </c>
      <c r="C25" s="44">
        <f>'G Input'!B185+'G Input'!C185</f>
        <v>0</v>
      </c>
      <c r="D25" s="44">
        <f>'G Input'!D185+'G Input'!E185</f>
        <v>0</v>
      </c>
      <c r="E25" s="44">
        <f>'G Input'!F185+'G Input'!G185</f>
        <v>0</v>
      </c>
      <c r="F25" s="44">
        <f>'G Input'!H185+'G Input'!I185</f>
        <v>0</v>
      </c>
      <c r="G25" s="44">
        <f>'G Input'!J185+'G Input'!K185</f>
        <v>0</v>
      </c>
      <c r="H25" s="44">
        <f>'G Input'!L185+'G Input'!M185</f>
        <v>0</v>
      </c>
      <c r="I25" s="44">
        <f>'G Input'!N185+'G Input'!O185</f>
        <v>0</v>
      </c>
      <c r="J25" s="44">
        <f>'G Input'!P185+'G Input'!Q185</f>
        <v>0</v>
      </c>
      <c r="K25" s="44">
        <f>'G Input'!R185+'G Input'!S185</f>
        <v>0</v>
      </c>
      <c r="L25" s="44">
        <f>'G Input'!T185+'G Input'!U185</f>
        <v>0</v>
      </c>
      <c r="M25" s="45">
        <f t="shared" si="0"/>
        <v>0</v>
      </c>
    </row>
    <row r="26" spans="1:13" ht="13.5">
      <c r="A26" s="43">
        <v>16</v>
      </c>
      <c r="B26" s="57" t="str">
        <f>'G Input'!A188</f>
        <v>Team #16</v>
      </c>
      <c r="C26" s="44">
        <f>'G Input'!B197+'G Input'!C197</f>
        <v>0</v>
      </c>
      <c r="D26" s="44">
        <f>'G Input'!D197+'G Input'!E197</f>
        <v>0</v>
      </c>
      <c r="E26" s="44">
        <f>'G Input'!F197+'G Input'!G197</f>
        <v>0</v>
      </c>
      <c r="F26" s="44">
        <f>'G Input'!H197+'G Input'!I197</f>
        <v>0</v>
      </c>
      <c r="G26" s="44">
        <f>'G Input'!J197+'G Input'!K197</f>
        <v>0</v>
      </c>
      <c r="H26" s="44">
        <f>'G Input'!L197+'G Input'!M197</f>
        <v>0</v>
      </c>
      <c r="I26" s="44">
        <f>'G Input'!N197+'G Input'!O197</f>
        <v>0</v>
      </c>
      <c r="J26" s="44">
        <f>'G Input'!P197+'G Input'!Q197</f>
        <v>0</v>
      </c>
      <c r="K26" s="44">
        <f>'G Input'!R197+'G Input'!S197</f>
        <v>0</v>
      </c>
      <c r="L26" s="44">
        <f>'G Input'!T197+'G Input'!U197</f>
        <v>0</v>
      </c>
      <c r="M26" s="45">
        <f t="shared" si="0"/>
        <v>0</v>
      </c>
    </row>
  </sheetData>
  <sheetProtection/>
  <mergeCells count="3">
    <mergeCell ref="A1:M1"/>
    <mergeCell ref="B7:B8"/>
    <mergeCell ref="C7:M7"/>
  </mergeCells>
  <printOptions horizontalCentered="1"/>
  <pageMargins left="0" right="0" top="0.5" bottom="0.5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99FF"/>
  </sheetPr>
  <dimension ref="C2:J33"/>
  <sheetViews>
    <sheetView workbookViewId="0" topLeftCell="A3">
      <selection activeCell="E8" sqref="E8"/>
    </sheetView>
  </sheetViews>
  <sheetFormatPr defaultColWidth="8.7109375" defaultRowHeight="12.75"/>
  <cols>
    <col min="1" max="3" width="8.7109375" style="0" customWidth="1"/>
    <col min="4" max="4" width="5.7109375" style="0" customWidth="1"/>
    <col min="5" max="5" width="7.7109375" style="0" customWidth="1"/>
    <col min="6" max="6" width="4.7109375" style="0" customWidth="1"/>
    <col min="7" max="7" width="7.7109375" style="0" customWidth="1"/>
    <col min="8" max="8" width="4.7109375" style="0" customWidth="1"/>
    <col min="9" max="9" width="7.7109375" style="0" customWidth="1"/>
  </cols>
  <sheetData>
    <row r="2" spans="3:10" ht="21">
      <c r="C2" s="192"/>
      <c r="D2" s="192"/>
      <c r="E2" s="192"/>
      <c r="F2" s="181" t="str">
        <f>'G Input'!A1</f>
        <v>Oregon High School Tournament</v>
      </c>
      <c r="G2" s="192"/>
      <c r="H2" s="192"/>
      <c r="I2" s="192"/>
      <c r="J2" s="192"/>
    </row>
    <row r="3" spans="3:10" ht="20.25">
      <c r="C3" s="192"/>
      <c r="D3" s="192"/>
      <c r="E3" s="192"/>
      <c r="F3" s="192"/>
      <c r="G3" s="192"/>
      <c r="H3" s="192"/>
      <c r="I3" s="192"/>
      <c r="J3" s="192"/>
    </row>
    <row r="4" spans="3:10" ht="21">
      <c r="C4" s="192"/>
      <c r="D4" s="192"/>
      <c r="E4" s="192"/>
      <c r="F4" s="181" t="str">
        <f>'G Semi'!F6</f>
        <v>Girls Division - Semi Finals</v>
      </c>
      <c r="G4" s="192"/>
      <c r="H4" s="192"/>
      <c r="I4" s="192"/>
      <c r="J4" s="192"/>
    </row>
    <row r="5" spans="3:10" ht="20.25">
      <c r="C5" s="192"/>
      <c r="D5" s="192"/>
      <c r="E5" s="192"/>
      <c r="F5" s="192"/>
      <c r="G5" s="192"/>
      <c r="H5" s="192"/>
      <c r="I5" s="192"/>
      <c r="J5" s="192"/>
    </row>
    <row r="7" spans="3:10" ht="17.25">
      <c r="C7" s="197" t="s">
        <v>149</v>
      </c>
      <c r="D7" s="197"/>
      <c r="E7" s="223" t="s">
        <v>321</v>
      </c>
      <c r="F7" s="218"/>
      <c r="G7" s="223" t="s">
        <v>322</v>
      </c>
      <c r="H7" s="218"/>
      <c r="I7" s="223" t="s">
        <v>323</v>
      </c>
      <c r="J7" s="197"/>
    </row>
    <row r="8" spans="3:10" ht="17.25">
      <c r="C8" s="197"/>
      <c r="D8" s="197"/>
      <c r="E8" s="218"/>
      <c r="F8" s="218"/>
      <c r="G8" s="218"/>
      <c r="H8" s="218"/>
      <c r="I8" s="218"/>
      <c r="J8" s="197"/>
    </row>
    <row r="9" spans="3:10" ht="17.25">
      <c r="C9" s="197"/>
      <c r="D9" s="197"/>
      <c r="E9" s="218"/>
      <c r="F9" s="218"/>
      <c r="G9" s="218"/>
      <c r="H9" s="218"/>
      <c r="I9" s="218"/>
      <c r="J9" s="197"/>
    </row>
    <row r="10" spans="3:10" ht="17.25">
      <c r="C10" s="214" t="s">
        <v>150</v>
      </c>
      <c r="D10" s="197"/>
      <c r="E10" s="219" t="s">
        <v>159</v>
      </c>
      <c r="F10" s="220"/>
      <c r="G10" s="219" t="s">
        <v>160</v>
      </c>
      <c r="H10" s="221"/>
      <c r="I10" s="219" t="s">
        <v>161</v>
      </c>
      <c r="J10" s="197"/>
    </row>
    <row r="11" spans="3:10" ht="17.25">
      <c r="C11" s="214"/>
      <c r="D11" s="197"/>
      <c r="E11" s="222"/>
      <c r="F11" s="220"/>
      <c r="G11" s="222"/>
      <c r="H11" s="221"/>
      <c r="I11" s="222"/>
      <c r="J11" s="197"/>
    </row>
    <row r="12" spans="3:10" ht="17.25">
      <c r="C12" s="214" t="s">
        <v>151</v>
      </c>
      <c r="D12" s="197"/>
      <c r="E12" s="219" t="s">
        <v>164</v>
      </c>
      <c r="F12" s="220"/>
      <c r="G12" s="219" t="s">
        <v>163</v>
      </c>
      <c r="H12" s="221"/>
      <c r="I12" s="219" t="s">
        <v>162</v>
      </c>
      <c r="J12" s="197"/>
    </row>
    <row r="13" spans="3:10" ht="17.25">
      <c r="C13" s="214"/>
      <c r="D13" s="197"/>
      <c r="E13" s="222"/>
      <c r="F13" s="220"/>
      <c r="G13" s="222"/>
      <c r="H13" s="221"/>
      <c r="I13" s="222"/>
      <c r="J13" s="197"/>
    </row>
    <row r="14" spans="3:10" ht="17.25">
      <c r="C14" s="214" t="s">
        <v>152</v>
      </c>
      <c r="D14" s="197"/>
      <c r="E14" s="219" t="s">
        <v>165</v>
      </c>
      <c r="F14" s="220"/>
      <c r="G14" s="219" t="s">
        <v>166</v>
      </c>
      <c r="H14" s="221"/>
      <c r="I14" s="219" t="s">
        <v>167</v>
      </c>
      <c r="J14" s="197"/>
    </row>
    <row r="15" spans="3:10" ht="17.25">
      <c r="C15" s="214"/>
      <c r="D15" s="197"/>
      <c r="E15" s="222"/>
      <c r="F15" s="220"/>
      <c r="G15" s="222"/>
      <c r="H15" s="221"/>
      <c r="I15" s="222"/>
      <c r="J15" s="197"/>
    </row>
    <row r="16" spans="3:10" ht="17.25">
      <c r="C16" s="214" t="s">
        <v>153</v>
      </c>
      <c r="D16" s="197"/>
      <c r="E16" s="219" t="s">
        <v>170</v>
      </c>
      <c r="F16" s="220"/>
      <c r="G16" s="219" t="s">
        <v>169</v>
      </c>
      <c r="H16" s="221"/>
      <c r="I16" s="219" t="s">
        <v>168</v>
      </c>
      <c r="J16" s="197"/>
    </row>
    <row r="17" spans="3:10" ht="17.25">
      <c r="C17" s="214"/>
      <c r="D17" s="197"/>
      <c r="E17" s="222"/>
      <c r="F17" s="220"/>
      <c r="G17" s="222"/>
      <c r="H17" s="221"/>
      <c r="I17" s="222"/>
      <c r="J17" s="197"/>
    </row>
    <row r="18" spans="3:10" ht="17.25">
      <c r="C18" s="214" t="s">
        <v>154</v>
      </c>
      <c r="D18" s="197"/>
      <c r="E18" s="219" t="s">
        <v>171</v>
      </c>
      <c r="F18" s="220"/>
      <c r="G18" s="219" t="s">
        <v>172</v>
      </c>
      <c r="H18" s="221"/>
      <c r="I18" s="219" t="s">
        <v>173</v>
      </c>
      <c r="J18" s="197"/>
    </row>
    <row r="19" spans="3:10" ht="17.25">
      <c r="C19" s="197"/>
      <c r="D19" s="197"/>
      <c r="E19" s="197"/>
      <c r="F19" s="197"/>
      <c r="G19" s="197"/>
      <c r="H19" s="197"/>
      <c r="I19" s="197"/>
      <c r="J19" s="197"/>
    </row>
    <row r="20" spans="3:10" ht="17.25">
      <c r="C20" s="197"/>
      <c r="D20" s="197"/>
      <c r="E20" s="197"/>
      <c r="F20" s="197"/>
      <c r="G20" s="197"/>
      <c r="H20" s="197"/>
      <c r="I20" s="197"/>
      <c r="J20" s="197"/>
    </row>
    <row r="21" spans="3:10" ht="17.25">
      <c r="C21" s="197"/>
      <c r="D21" s="197"/>
      <c r="E21" s="198"/>
      <c r="F21" s="198"/>
      <c r="G21" s="198"/>
      <c r="H21" s="198"/>
      <c r="I21" s="198"/>
      <c r="J21" s="198"/>
    </row>
    <row r="22" spans="3:10" ht="18" thickBot="1">
      <c r="C22" s="193">
        <v>1</v>
      </c>
      <c r="D22" s="199"/>
      <c r="E22" s="199" t="str">
        <f>'G Q Stand'!B11</f>
        <v>Oregon City</v>
      </c>
      <c r="F22" s="199"/>
      <c r="G22" s="199"/>
      <c r="H22" s="199"/>
      <c r="I22" s="199"/>
      <c r="J22" s="197"/>
    </row>
    <row r="23" spans="3:10" ht="17.25">
      <c r="C23" s="193"/>
      <c r="D23" s="197"/>
      <c r="E23" s="197"/>
      <c r="F23" s="197"/>
      <c r="G23" s="197"/>
      <c r="H23" s="197"/>
      <c r="I23" s="197"/>
      <c r="J23" s="197"/>
    </row>
    <row r="24" spans="3:10" ht="18" thickBot="1">
      <c r="C24" s="193">
        <v>2</v>
      </c>
      <c r="D24" s="199"/>
      <c r="E24" s="199" t="str">
        <f>'G Q Stand'!B12</f>
        <v>Lake Oswego #1</v>
      </c>
      <c r="F24" s="199"/>
      <c r="G24" s="199"/>
      <c r="H24" s="199"/>
      <c r="I24" s="199"/>
      <c r="J24" s="197"/>
    </row>
    <row r="25" spans="3:10" ht="17.25">
      <c r="C25" s="193"/>
      <c r="D25" s="197"/>
      <c r="E25" s="197"/>
      <c r="F25" s="197"/>
      <c r="G25" s="197"/>
      <c r="H25" s="197"/>
      <c r="I25" s="197"/>
      <c r="J25" s="197"/>
    </row>
    <row r="26" spans="3:10" ht="18" thickBot="1">
      <c r="C26" s="193">
        <v>3</v>
      </c>
      <c r="D26" s="199"/>
      <c r="E26" s="199" t="str">
        <f>'G Q Stand'!B13</f>
        <v>Lake Oswego #2</v>
      </c>
      <c r="F26" s="199"/>
      <c r="G26" s="199"/>
      <c r="H26" s="199"/>
      <c r="I26" s="199"/>
      <c r="J26" s="197"/>
    </row>
    <row r="27" spans="3:10" ht="17.25">
      <c r="C27" s="193"/>
      <c r="D27" s="197"/>
      <c r="E27" s="197"/>
      <c r="F27" s="197"/>
      <c r="G27" s="197"/>
      <c r="H27" s="197"/>
      <c r="I27" s="197"/>
      <c r="J27" s="197"/>
    </row>
    <row r="28" spans="3:10" ht="18" thickBot="1">
      <c r="C28" s="193">
        <v>4</v>
      </c>
      <c r="D28" s="199"/>
      <c r="E28" s="199" t="str">
        <f>'G Q Stand'!B14</f>
        <v>Lake Oswego #3</v>
      </c>
      <c r="F28" s="199"/>
      <c r="G28" s="199"/>
      <c r="H28" s="199"/>
      <c r="I28" s="199"/>
      <c r="J28" s="197"/>
    </row>
    <row r="29" spans="3:10" ht="17.25">
      <c r="C29" s="193"/>
      <c r="D29" s="197"/>
      <c r="E29" s="197"/>
      <c r="F29" s="197"/>
      <c r="G29" s="197"/>
      <c r="H29" s="197"/>
      <c r="I29" s="197"/>
      <c r="J29" s="197"/>
    </row>
    <row r="30" spans="3:10" ht="18" thickBot="1">
      <c r="C30" s="193">
        <v>5</v>
      </c>
      <c r="D30" s="199"/>
      <c r="E30" s="199" t="str">
        <f>'G Q Stand'!B15</f>
        <v>Lake Oswego #4</v>
      </c>
      <c r="F30" s="199"/>
      <c r="G30" s="199"/>
      <c r="H30" s="199"/>
      <c r="I30" s="199"/>
      <c r="J30" s="197"/>
    </row>
    <row r="31" spans="3:10" ht="17.25">
      <c r="C31" s="193"/>
      <c r="D31" s="197"/>
      <c r="E31" s="197"/>
      <c r="F31" s="197"/>
      <c r="G31" s="197"/>
      <c r="H31" s="197"/>
      <c r="I31" s="197"/>
      <c r="J31" s="197"/>
    </row>
    <row r="32" spans="3:10" ht="18" thickBot="1">
      <c r="C32" s="193">
        <v>6</v>
      </c>
      <c r="D32" s="199"/>
      <c r="E32" s="199" t="str">
        <f>'G Q Stand'!B16</f>
        <v>Benson</v>
      </c>
      <c r="F32" s="199"/>
      <c r="G32" s="199"/>
      <c r="H32" s="199"/>
      <c r="I32" s="199"/>
      <c r="J32" s="197"/>
    </row>
    <row r="33" spans="3:10" ht="17.25">
      <c r="C33" s="197"/>
      <c r="D33" s="197"/>
      <c r="E33" s="197"/>
      <c r="F33" s="197"/>
      <c r="G33" s="197"/>
      <c r="H33" s="197"/>
      <c r="I33" s="197"/>
      <c r="J33" s="197"/>
    </row>
  </sheetData>
  <sheetProtection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HS bowling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Betty</dc:creator>
  <cp:keywords/>
  <dc:description/>
  <cp:lastModifiedBy>Oregon State USBC</cp:lastModifiedBy>
  <cp:lastPrinted>2024-01-29T00:54:09Z</cp:lastPrinted>
  <dcterms:created xsi:type="dcterms:W3CDTF">2006-12-30T06:50:06Z</dcterms:created>
  <dcterms:modified xsi:type="dcterms:W3CDTF">2024-01-29T01:19:30Z</dcterms:modified>
  <cp:category/>
  <cp:version/>
  <cp:contentType/>
  <cp:contentStatus/>
</cp:coreProperties>
</file>